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1-2023\в ИСПОЛНЕНИЕ БЮДЖЕТА за 2021г\ПРОЕКТ НА СЛУШАНИЯ за 2021 (00.04.2021)\ПРОЕКТ РЕШЕНИЯ об ИСПОЛНЕНИИ бюджета за 2021г. с приложениями\"/>
    </mc:Choice>
  </mc:AlternateContent>
  <xr:revisionPtr revIDLastSave="0" documentId="13_ncr:1_{6E966129-3B8B-4047-B744-8F19217815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D56" i="1"/>
  <c r="C56" i="1"/>
  <c r="E53" i="1"/>
  <c r="D53" i="1"/>
  <c r="C53" i="1"/>
  <c r="C51" i="1"/>
  <c r="C50" i="1"/>
  <c r="E48" i="1"/>
  <c r="D48" i="1"/>
  <c r="C48" i="1"/>
  <c r="E46" i="1"/>
  <c r="E43" i="1" s="1"/>
  <c r="D46" i="1"/>
  <c r="C46" i="1"/>
  <c r="C45" i="1"/>
  <c r="D43" i="1"/>
  <c r="C43" i="1"/>
  <c r="C42" i="1"/>
  <c r="E41" i="1"/>
  <c r="D41" i="1"/>
  <c r="C41" i="1"/>
  <c r="E39" i="1"/>
  <c r="E38" i="1" s="1"/>
  <c r="D39" i="1"/>
  <c r="D38" i="1" s="1"/>
  <c r="D37" i="1" s="1"/>
  <c r="D36" i="1" s="1"/>
  <c r="C39" i="1"/>
  <c r="C38" i="1"/>
  <c r="C37" i="1" s="1"/>
  <c r="C36" i="1" s="1"/>
  <c r="C55" i="1" s="1"/>
  <c r="E29" i="1"/>
  <c r="E28" i="1" s="1"/>
  <c r="D29" i="1"/>
  <c r="D28" i="1" s="1"/>
  <c r="C29" i="1"/>
  <c r="C28" i="1"/>
  <c r="E26" i="1"/>
  <c r="D26" i="1"/>
  <c r="C26" i="1"/>
  <c r="E20" i="1"/>
  <c r="D20" i="1"/>
  <c r="C20" i="1"/>
  <c r="E17" i="1"/>
  <c r="E11" i="1" s="1"/>
  <c r="D17" i="1"/>
  <c r="D11" i="1" s="1"/>
  <c r="C17" i="1"/>
  <c r="E15" i="1"/>
  <c r="D15" i="1"/>
  <c r="E13" i="1"/>
  <c r="E12" i="1" s="1"/>
  <c r="D13" i="1"/>
  <c r="D12" i="1" s="1"/>
  <c r="C13" i="1"/>
  <c r="C12" i="1" s="1"/>
  <c r="C11" i="1"/>
  <c r="D55" i="1" l="1"/>
  <c r="E37" i="1"/>
  <c r="E36" i="1" s="1"/>
  <c r="E55" i="1" s="1"/>
</calcChain>
</file>

<file path=xl/sharedStrings.xml><?xml version="1.0" encoding="utf-8"?>
<sst xmlns="http://schemas.openxmlformats.org/spreadsheetml/2006/main" count="95" uniqueCount="93">
  <si>
    <t>код</t>
  </si>
  <si>
    <t>Наименование кода поступлений в бюджет, группы, подгруппы, статьи, подстатьи, элемента, программ(подпрограммы), кода экономической классификации доходов</t>
  </si>
  <si>
    <t xml:space="preserve"> 1 00 00000 00 0000 000</t>
  </si>
  <si>
    <t>НАЛОГОВЫЕ И НЕ НАЛОГОВЫЕДОХОДЫ</t>
  </si>
  <si>
    <t>Налоговые доходы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</si>
  <si>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</si>
  <si>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</si>
  <si>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</si>
  <si>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</si>
  <si>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>1 03 00000 00 0000 000</t>
  </si>
  <si>
    <t>НАЛОГИ НА ТОВАРЫ,(РАБОТЫ,УСЛУГИ) РЕАЛИЗУЕМЫЕ НА ТЕРРИТОРИИ РОССИЙСКОЙ ФЕДЕРАЦИИ</t>
  </si>
  <si>
    <t>1 03 02000 01 0000 110</t>
  </si>
  <si>
    <t>Акцизы по подакцизным товарам (продукции),производимые на территории Российской Федерации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</si>
  <si>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</si>
  <si>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</si>
  <si>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</si>
  <si>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</si>
  <si>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>1 05 0300001 0000 110</t>
  </si>
  <si>
    <t>Единый сельскохозяйственный налог</t>
  </si>
  <si>
    <t>1 06 00000 00 0000 000</t>
  </si>
  <si>
    <t>Налоги на имущество</t>
  </si>
  <si>
    <t xml:space="preserve"> 1 06 01000 00 0000 110</t>
  </si>
  <si>
    <t>Налог на имущество ФЛ</t>
  </si>
  <si>
    <t xml:space="preserve"> 1 06 04011 02 1000 110</t>
  </si>
  <si>
    <t>Транспортный налог с ЮЛ</t>
  </si>
  <si>
    <t xml:space="preserve"> 1 06 04012 02 0000 110</t>
  </si>
  <si>
    <t>Транспортный налог с ФЛ</t>
  </si>
  <si>
    <t xml:space="preserve"> 1 06 06030 00 0000 110</t>
  </si>
  <si>
    <t>Земельный налог с ЮЛ</t>
  </si>
  <si>
    <t xml:space="preserve"> 1 06 06040 00 0000 110</t>
  </si>
  <si>
    <t>Земельный налог с ФЛ</t>
  </si>
  <si>
    <t>1 08 00000 00 0000 000</t>
  </si>
  <si>
    <t>Государственная пошлина</t>
  </si>
  <si>
    <t>1 08 04020 01 0000 110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</si>
  <si>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</si>
  <si>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</si>
  <si>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</si>
  <si>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</si>
  <si>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</si>
  <si>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</si>
  <si>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1 11 09045 10 0000 120 </t>
  </si>
  <si>
    <t>Прочие поступления от использования имущества, находящиеся в собственности поселений (за исключением имущества муниципальных автономных учреждений, а так 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</si>
  <si>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</si>
  <si>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</si>
  <si>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1 17 05050 10 0000 180</t>
  </si>
  <si>
    <t>Прочие неналоговые доходы бюджетов сельских поселений</t>
  </si>
  <si>
    <t xml:space="preserve"> 2 00 00000 00 0000 000</t>
  </si>
  <si>
    <t>БЕЗВОЗМЕЗДНЫЕ ПОСТУПЛЕНИЯ</t>
  </si>
  <si>
    <t xml:space="preserve"> 2 02 00000 00 0000 000</t>
  </si>
  <si>
    <t xml:space="preserve">Безвозмездные поступления от других бюджетов бюджетной системы Российской Федерации </t>
  </si>
  <si>
    <t xml:space="preserve"> 2 02 10000 00 0000 150</t>
  </si>
  <si>
    <t>Дотации бюджетам бюджетной системы Российской Федерации</t>
  </si>
  <si>
    <t xml:space="preserve"> 2 02 16001 00 0000 150</t>
  </si>
  <si>
    <t>Дотации  на выравнивание бюджетной обеспеченности из бюджетов муниципальных районов, городских округов см внутригородским делением</t>
  </si>
  <si>
    <t xml:space="preserve">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</si>
  <si>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</si>
  <si>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</si>
  <si>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</si>
  <si>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 xml:space="preserve"> 2 02 29999 10 0000 150</t>
  </si>
  <si>
    <t>Прочие субсидии бюджетам сельских поселений</t>
  </si>
  <si>
    <t xml:space="preserve"> 2 02 30000 00 0000 150</t>
  </si>
  <si>
    <t>Субвенции бюджетам бюджетной системы Российской Федерации</t>
  </si>
  <si>
    <t>В том числе:</t>
  </si>
  <si>
    <t xml:space="preserve"> 2 02 35930 10 0000 150</t>
  </si>
  <si>
    <t>Субвенции бюджетам сельских поселений на государственную регистрацию актов гражданского состояния</t>
  </si>
  <si>
    <t xml:space="preserve"> 2 02 35118 10 0000 150</t>
  </si>
  <si>
    <t>Субвенции 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</si>
  <si>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</si>
  <si>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</si>
  <si>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</si>
  <si>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</si>
  <si>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 xml:space="preserve"> 2 02 40014 10 0000 150</t>
  </si>
  <si>
    <t xml:space="preserve"> 2 02 49999 10 0000 150</t>
  </si>
  <si>
    <t xml:space="preserve"> 2 07 00000 00 0000 000</t>
  </si>
  <si>
    <t>Прочие безвозмездные поступления</t>
  </si>
  <si>
    <t xml:space="preserve"> 2 07 05030 10 0000 150</t>
  </si>
  <si>
    <t>Прочие безвозмездные поступления в бюджеты сельских поселений</t>
  </si>
  <si>
    <t>ВСЕГО ДОХОДОВ</t>
  </si>
  <si>
    <t>дефицит бюджета</t>
  </si>
  <si>
    <t>Поступление доходов в бюджет Сусанинского сельского поселения на 2021 год и плановый период 2022, 2023 годов</t>
  </si>
  <si>
    <t>Плановый период</t>
  </si>
  <si>
    <t xml:space="preserve"> 1 11 05025 10 0000 120</t>
  </si>
  <si>
    <t>Доходы, получаемые в виде арендной платы, а так 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учреждений, а так же земельных участков муниципальных унитарных предприятий, в том числе казенных)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</si>
  <si>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</si>
  <si>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</si>
  <si>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ТБО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</si>
  <si>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области жилищных отношений</t>
  </si>
  <si>
    <t>Иные межбюджетные трансферты, передаваемые бюджетам сельских поселений</t>
  </si>
  <si>
    <t>Иные межбюджетные трансферты, передаваемые бюджетам сельских поселений на поддержку мер по обеспечению сбалансированности местных бюджетов в целях сокращения дифференциации в размере оплаты труда работников ОМСУ сельских поселений</t>
  </si>
  <si>
    <t>Глава Сусанинского сельского поселения</t>
  </si>
  <si>
    <t>В.В.Галеева</t>
  </si>
  <si>
    <t>Ульчского муниципального района Хабаровского края</t>
  </si>
  <si>
    <t>Приложение №3 к Ппроекту решения Совета депутатов Сусанинского сельского поселения Ульчского муниципального района Хабаровского края от  04.04.2022 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</si>
</sst>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0" fillId="0" borderId="0" xfId="0" applyNumberFormat="1"/>
    <xf numFmtId="165" fontId="7" fillId="2" borderId="9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center"/>
    </xf>
    <xf numFmtId="164" fontId="16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4" borderId="2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justify" vertical="center" wrapText="1"/>
    </xf>
    <xf numFmtId="0" fontId="20" fillId="0" borderId="0" xfId="0" applyFont="1"/>
    <xf numFmtId="0" fontId="19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5" fontId="2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1-2023/&#1059;&#1090;&#1086;&#1095;&#1085;&#1077;&#1085;&#1080;&#1077;%205%20&#1086;&#1090;%2027.12.2021%20&#1056;&#1077;&#1096;%20181/&#1055;&#1056;&#1048;&#1051;&#1054;&#1046;&#1045;&#1053;&#1048;&#1071;%20&#1082;%20&#1056;&#1077;&#1096;&#1077;&#1085;&#1080;&#1102;%20181%20&#1086;&#1090;%202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еречень кодов дох"/>
      <sheetName val="прил 2 Переч и коды"/>
      <sheetName val="ДОХОДЫ прил 3"/>
      <sheetName val="прил 4 Прогр и Непрог"/>
      <sheetName val="РАСХОДЫ прил 5"/>
      <sheetName val="ВЕД СТРУКТ прил 6"/>
      <sheetName val="ИСТОЧНИКИ прил 9"/>
      <sheetName val="Распред объема прил 7"/>
      <sheetName val="План фин расх дор ф прил 8"/>
      <sheetName val="прил 10"/>
      <sheetName val="прил 11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C24">
            <v>515.03295000000253</v>
          </cell>
          <cell r="D24">
            <v>333.75970000000052</v>
          </cell>
          <cell r="E24">
            <v>314.90969999999834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view="pageBreakPreview" zoomScale="90" zoomScaleNormal="100" zoomScaleSheetLayoutView="90" workbookViewId="0">
      <selection activeCell="C5" sqref="C5"/>
    </sheetView>
  </sheetViews>
  <sheetFormatPr defaultRowHeight="15" x14ac:dyDescent="0.25"/>
  <cols>
    <col min="1" max="1" width="29.28515625" customWidth="1"/>
    <col min="2" max="2" width="71.140625" customWidth="1"/>
    <col min="3" max="3" width="21.5703125" customWidth="1"/>
    <col min="4" max="4" width="17.140625" customWidth="1"/>
    <col min="5" max="5" width="17.5703125" customWidth="1"/>
    <col min="255" max="255" width="24" customWidth="1"/>
    <col min="256" max="256" width="82.5703125" customWidth="1"/>
    <col min="257" max="257" width="12.5703125" customWidth="1"/>
    <col min="258" max="258" width="15.85546875" customWidth="1"/>
    <col min="259" max="259" width="11.5703125" customWidth="1"/>
    <col min="260" max="260" width="7" customWidth="1"/>
    <col min="511" max="511" width="24" customWidth="1"/>
    <col min="512" max="512" width="82.5703125" customWidth="1"/>
    <col min="513" max="513" width="12.5703125" customWidth="1"/>
    <col min="514" max="514" width="15.85546875" customWidth="1"/>
    <col min="515" max="515" width="11.5703125" customWidth="1"/>
    <col min="516" max="516" width="7" customWidth="1"/>
    <col min="767" max="767" width="24" customWidth="1"/>
    <col min="768" max="768" width="82.5703125" customWidth="1"/>
    <col min="769" max="769" width="12.5703125" customWidth="1"/>
    <col min="770" max="770" width="15.85546875" customWidth="1"/>
    <col min="771" max="771" width="11.5703125" customWidth="1"/>
    <col min="772" max="772" width="7" customWidth="1"/>
    <col min="1023" max="1023" width="24" customWidth="1"/>
    <col min="1024" max="1024" width="82.5703125" customWidth="1"/>
    <col min="1025" max="1025" width="12.5703125" customWidth="1"/>
    <col min="1026" max="1026" width="15.85546875" customWidth="1"/>
    <col min="1027" max="1027" width="11.5703125" customWidth="1"/>
    <col min="1028" max="1028" width="7" customWidth="1"/>
    <col min="1279" max="1279" width="24" customWidth="1"/>
    <col min="1280" max="1280" width="82.5703125" customWidth="1"/>
    <col min="1281" max="1281" width="12.5703125" customWidth="1"/>
    <col min="1282" max="1282" width="15.85546875" customWidth="1"/>
    <col min="1283" max="1283" width="11.5703125" customWidth="1"/>
    <col min="1284" max="1284" width="7" customWidth="1"/>
    <col min="1535" max="1535" width="24" customWidth="1"/>
    <col min="1536" max="1536" width="82.5703125" customWidth="1"/>
    <col min="1537" max="1537" width="12.5703125" customWidth="1"/>
    <col min="1538" max="1538" width="15.85546875" customWidth="1"/>
    <col min="1539" max="1539" width="11.5703125" customWidth="1"/>
    <col min="1540" max="1540" width="7" customWidth="1"/>
    <col min="1791" max="1791" width="24" customWidth="1"/>
    <col min="1792" max="1792" width="82.5703125" customWidth="1"/>
    <col min="1793" max="1793" width="12.5703125" customWidth="1"/>
    <col min="1794" max="1794" width="15.85546875" customWidth="1"/>
    <col min="1795" max="1795" width="11.5703125" customWidth="1"/>
    <col min="1796" max="1796" width="7" customWidth="1"/>
    <col min="2047" max="2047" width="24" customWidth="1"/>
    <col min="2048" max="2048" width="82.5703125" customWidth="1"/>
    <col min="2049" max="2049" width="12.5703125" customWidth="1"/>
    <col min="2050" max="2050" width="15.85546875" customWidth="1"/>
    <col min="2051" max="2051" width="11.5703125" customWidth="1"/>
    <col min="2052" max="2052" width="7" customWidth="1"/>
    <col min="2303" max="2303" width="24" customWidth="1"/>
    <col min="2304" max="2304" width="82.5703125" customWidth="1"/>
    <col min="2305" max="2305" width="12.5703125" customWidth="1"/>
    <col min="2306" max="2306" width="15.85546875" customWidth="1"/>
    <col min="2307" max="2307" width="11.5703125" customWidth="1"/>
    <col min="2308" max="2308" width="7" customWidth="1"/>
    <col min="2559" max="2559" width="24" customWidth="1"/>
    <col min="2560" max="2560" width="82.5703125" customWidth="1"/>
    <col min="2561" max="2561" width="12.5703125" customWidth="1"/>
    <col min="2562" max="2562" width="15.85546875" customWidth="1"/>
    <col min="2563" max="2563" width="11.5703125" customWidth="1"/>
    <col min="2564" max="2564" width="7" customWidth="1"/>
    <col min="2815" max="2815" width="24" customWidth="1"/>
    <col min="2816" max="2816" width="82.5703125" customWidth="1"/>
    <col min="2817" max="2817" width="12.5703125" customWidth="1"/>
    <col min="2818" max="2818" width="15.85546875" customWidth="1"/>
    <col min="2819" max="2819" width="11.5703125" customWidth="1"/>
    <col min="2820" max="2820" width="7" customWidth="1"/>
    <col min="3071" max="3071" width="24" customWidth="1"/>
    <col min="3072" max="3072" width="82.5703125" customWidth="1"/>
    <col min="3073" max="3073" width="12.5703125" customWidth="1"/>
    <col min="3074" max="3074" width="15.85546875" customWidth="1"/>
    <col min="3075" max="3075" width="11.5703125" customWidth="1"/>
    <col min="3076" max="3076" width="7" customWidth="1"/>
    <col min="3327" max="3327" width="24" customWidth="1"/>
    <col min="3328" max="3328" width="82.5703125" customWidth="1"/>
    <col min="3329" max="3329" width="12.5703125" customWidth="1"/>
    <col min="3330" max="3330" width="15.85546875" customWidth="1"/>
    <col min="3331" max="3331" width="11.5703125" customWidth="1"/>
    <col min="3332" max="3332" width="7" customWidth="1"/>
    <col min="3583" max="3583" width="24" customWidth="1"/>
    <col min="3584" max="3584" width="82.5703125" customWidth="1"/>
    <col min="3585" max="3585" width="12.5703125" customWidth="1"/>
    <col min="3586" max="3586" width="15.85546875" customWidth="1"/>
    <col min="3587" max="3587" width="11.5703125" customWidth="1"/>
    <col min="3588" max="3588" width="7" customWidth="1"/>
    <col min="3839" max="3839" width="24" customWidth="1"/>
    <col min="3840" max="3840" width="82.5703125" customWidth="1"/>
    <col min="3841" max="3841" width="12.5703125" customWidth="1"/>
    <col min="3842" max="3842" width="15.85546875" customWidth="1"/>
    <col min="3843" max="3843" width="11.5703125" customWidth="1"/>
    <col min="3844" max="3844" width="7" customWidth="1"/>
    <col min="4095" max="4095" width="24" customWidth="1"/>
    <col min="4096" max="4096" width="82.5703125" customWidth="1"/>
    <col min="4097" max="4097" width="12.5703125" customWidth="1"/>
    <col min="4098" max="4098" width="15.85546875" customWidth="1"/>
    <col min="4099" max="4099" width="11.5703125" customWidth="1"/>
    <col min="4100" max="4100" width="7" customWidth="1"/>
    <col min="4351" max="4351" width="24" customWidth="1"/>
    <col min="4352" max="4352" width="82.5703125" customWidth="1"/>
    <col min="4353" max="4353" width="12.5703125" customWidth="1"/>
    <col min="4354" max="4354" width="15.85546875" customWidth="1"/>
    <col min="4355" max="4355" width="11.5703125" customWidth="1"/>
    <col min="4356" max="4356" width="7" customWidth="1"/>
    <col min="4607" max="4607" width="24" customWidth="1"/>
    <col min="4608" max="4608" width="82.5703125" customWidth="1"/>
    <col min="4609" max="4609" width="12.5703125" customWidth="1"/>
    <col min="4610" max="4610" width="15.85546875" customWidth="1"/>
    <col min="4611" max="4611" width="11.5703125" customWidth="1"/>
    <col min="4612" max="4612" width="7" customWidth="1"/>
    <col min="4863" max="4863" width="24" customWidth="1"/>
    <col min="4864" max="4864" width="82.5703125" customWidth="1"/>
    <col min="4865" max="4865" width="12.5703125" customWidth="1"/>
    <col min="4866" max="4866" width="15.85546875" customWidth="1"/>
    <col min="4867" max="4867" width="11.5703125" customWidth="1"/>
    <col min="4868" max="4868" width="7" customWidth="1"/>
    <col min="5119" max="5119" width="24" customWidth="1"/>
    <col min="5120" max="5120" width="82.5703125" customWidth="1"/>
    <col min="5121" max="5121" width="12.5703125" customWidth="1"/>
    <col min="5122" max="5122" width="15.85546875" customWidth="1"/>
    <col min="5123" max="5123" width="11.5703125" customWidth="1"/>
    <col min="5124" max="5124" width="7" customWidth="1"/>
    <col min="5375" max="5375" width="24" customWidth="1"/>
    <col min="5376" max="5376" width="82.5703125" customWidth="1"/>
    <col min="5377" max="5377" width="12.5703125" customWidth="1"/>
    <col min="5378" max="5378" width="15.85546875" customWidth="1"/>
    <col min="5379" max="5379" width="11.5703125" customWidth="1"/>
    <col min="5380" max="5380" width="7" customWidth="1"/>
    <col min="5631" max="5631" width="24" customWidth="1"/>
    <col min="5632" max="5632" width="82.5703125" customWidth="1"/>
    <col min="5633" max="5633" width="12.5703125" customWidth="1"/>
    <col min="5634" max="5634" width="15.85546875" customWidth="1"/>
    <col min="5635" max="5635" width="11.5703125" customWidth="1"/>
    <col min="5636" max="5636" width="7" customWidth="1"/>
    <col min="5887" max="5887" width="24" customWidth="1"/>
    <col min="5888" max="5888" width="82.5703125" customWidth="1"/>
    <col min="5889" max="5889" width="12.5703125" customWidth="1"/>
    <col min="5890" max="5890" width="15.85546875" customWidth="1"/>
    <col min="5891" max="5891" width="11.5703125" customWidth="1"/>
    <col min="5892" max="5892" width="7" customWidth="1"/>
    <col min="6143" max="6143" width="24" customWidth="1"/>
    <col min="6144" max="6144" width="82.5703125" customWidth="1"/>
    <col min="6145" max="6145" width="12.5703125" customWidth="1"/>
    <col min="6146" max="6146" width="15.85546875" customWidth="1"/>
    <col min="6147" max="6147" width="11.5703125" customWidth="1"/>
    <col min="6148" max="6148" width="7" customWidth="1"/>
    <col min="6399" max="6399" width="24" customWidth="1"/>
    <col min="6400" max="6400" width="82.5703125" customWidth="1"/>
    <col min="6401" max="6401" width="12.5703125" customWidth="1"/>
    <col min="6402" max="6402" width="15.85546875" customWidth="1"/>
    <col min="6403" max="6403" width="11.5703125" customWidth="1"/>
    <col min="6404" max="6404" width="7" customWidth="1"/>
    <col min="6655" max="6655" width="24" customWidth="1"/>
    <col min="6656" max="6656" width="82.5703125" customWidth="1"/>
    <col min="6657" max="6657" width="12.5703125" customWidth="1"/>
    <col min="6658" max="6658" width="15.85546875" customWidth="1"/>
    <col min="6659" max="6659" width="11.5703125" customWidth="1"/>
    <col min="6660" max="6660" width="7" customWidth="1"/>
    <col min="6911" max="6911" width="24" customWidth="1"/>
    <col min="6912" max="6912" width="82.5703125" customWidth="1"/>
    <col min="6913" max="6913" width="12.5703125" customWidth="1"/>
    <col min="6914" max="6914" width="15.85546875" customWidth="1"/>
    <col min="6915" max="6915" width="11.5703125" customWidth="1"/>
    <col min="6916" max="6916" width="7" customWidth="1"/>
    <col min="7167" max="7167" width="24" customWidth="1"/>
    <col min="7168" max="7168" width="82.5703125" customWidth="1"/>
    <col min="7169" max="7169" width="12.5703125" customWidth="1"/>
    <col min="7170" max="7170" width="15.85546875" customWidth="1"/>
    <col min="7171" max="7171" width="11.5703125" customWidth="1"/>
    <col min="7172" max="7172" width="7" customWidth="1"/>
    <col min="7423" max="7423" width="24" customWidth="1"/>
    <col min="7424" max="7424" width="82.5703125" customWidth="1"/>
    <col min="7425" max="7425" width="12.5703125" customWidth="1"/>
    <col min="7426" max="7426" width="15.85546875" customWidth="1"/>
    <col min="7427" max="7427" width="11.5703125" customWidth="1"/>
    <col min="7428" max="7428" width="7" customWidth="1"/>
    <col min="7679" max="7679" width="24" customWidth="1"/>
    <col min="7680" max="7680" width="82.5703125" customWidth="1"/>
    <col min="7681" max="7681" width="12.5703125" customWidth="1"/>
    <col min="7682" max="7682" width="15.85546875" customWidth="1"/>
    <col min="7683" max="7683" width="11.5703125" customWidth="1"/>
    <col min="7684" max="7684" width="7" customWidth="1"/>
    <col min="7935" max="7935" width="24" customWidth="1"/>
    <col min="7936" max="7936" width="82.5703125" customWidth="1"/>
    <col min="7937" max="7937" width="12.5703125" customWidth="1"/>
    <col min="7938" max="7938" width="15.85546875" customWidth="1"/>
    <col min="7939" max="7939" width="11.5703125" customWidth="1"/>
    <col min="7940" max="7940" width="7" customWidth="1"/>
    <col min="8191" max="8191" width="24" customWidth="1"/>
    <col min="8192" max="8192" width="82.5703125" customWidth="1"/>
    <col min="8193" max="8193" width="12.5703125" customWidth="1"/>
    <col min="8194" max="8194" width="15.85546875" customWidth="1"/>
    <col min="8195" max="8195" width="11.5703125" customWidth="1"/>
    <col min="8196" max="8196" width="7" customWidth="1"/>
    <col min="8447" max="8447" width="24" customWidth="1"/>
    <col min="8448" max="8448" width="82.5703125" customWidth="1"/>
    <col min="8449" max="8449" width="12.5703125" customWidth="1"/>
    <col min="8450" max="8450" width="15.85546875" customWidth="1"/>
    <col min="8451" max="8451" width="11.5703125" customWidth="1"/>
    <col min="8452" max="8452" width="7" customWidth="1"/>
    <col min="8703" max="8703" width="24" customWidth="1"/>
    <col min="8704" max="8704" width="82.5703125" customWidth="1"/>
    <col min="8705" max="8705" width="12.5703125" customWidth="1"/>
    <col min="8706" max="8706" width="15.85546875" customWidth="1"/>
    <col min="8707" max="8707" width="11.5703125" customWidth="1"/>
    <col min="8708" max="8708" width="7" customWidth="1"/>
    <col min="8959" max="8959" width="24" customWidth="1"/>
    <col min="8960" max="8960" width="82.5703125" customWidth="1"/>
    <col min="8961" max="8961" width="12.5703125" customWidth="1"/>
    <col min="8962" max="8962" width="15.85546875" customWidth="1"/>
    <col min="8963" max="8963" width="11.5703125" customWidth="1"/>
    <col min="8964" max="8964" width="7" customWidth="1"/>
    <col min="9215" max="9215" width="24" customWidth="1"/>
    <col min="9216" max="9216" width="82.5703125" customWidth="1"/>
    <col min="9217" max="9217" width="12.5703125" customWidth="1"/>
    <col min="9218" max="9218" width="15.85546875" customWidth="1"/>
    <col min="9219" max="9219" width="11.5703125" customWidth="1"/>
    <col min="9220" max="9220" width="7" customWidth="1"/>
    <col min="9471" max="9471" width="24" customWidth="1"/>
    <col min="9472" max="9472" width="82.5703125" customWidth="1"/>
    <col min="9473" max="9473" width="12.5703125" customWidth="1"/>
    <col min="9474" max="9474" width="15.85546875" customWidth="1"/>
    <col min="9475" max="9475" width="11.5703125" customWidth="1"/>
    <col min="9476" max="9476" width="7" customWidth="1"/>
    <col min="9727" max="9727" width="24" customWidth="1"/>
    <col min="9728" max="9728" width="82.5703125" customWidth="1"/>
    <col min="9729" max="9729" width="12.5703125" customWidth="1"/>
    <col min="9730" max="9730" width="15.85546875" customWidth="1"/>
    <col min="9731" max="9731" width="11.5703125" customWidth="1"/>
    <col min="9732" max="9732" width="7" customWidth="1"/>
    <col min="9983" max="9983" width="24" customWidth="1"/>
    <col min="9984" max="9984" width="82.5703125" customWidth="1"/>
    <col min="9985" max="9985" width="12.5703125" customWidth="1"/>
    <col min="9986" max="9986" width="15.85546875" customWidth="1"/>
    <col min="9987" max="9987" width="11.5703125" customWidth="1"/>
    <col min="9988" max="9988" width="7" customWidth="1"/>
    <col min="10239" max="10239" width="24" customWidth="1"/>
    <col min="10240" max="10240" width="82.5703125" customWidth="1"/>
    <col min="10241" max="10241" width="12.5703125" customWidth="1"/>
    <col min="10242" max="10242" width="15.85546875" customWidth="1"/>
    <col min="10243" max="10243" width="11.5703125" customWidth="1"/>
    <col min="10244" max="10244" width="7" customWidth="1"/>
    <col min="10495" max="10495" width="24" customWidth="1"/>
    <col min="10496" max="10496" width="82.5703125" customWidth="1"/>
    <col min="10497" max="10497" width="12.5703125" customWidth="1"/>
    <col min="10498" max="10498" width="15.85546875" customWidth="1"/>
    <col min="10499" max="10499" width="11.5703125" customWidth="1"/>
    <col min="10500" max="10500" width="7" customWidth="1"/>
    <col min="10751" max="10751" width="24" customWidth="1"/>
    <col min="10752" max="10752" width="82.5703125" customWidth="1"/>
    <col min="10753" max="10753" width="12.5703125" customWidth="1"/>
    <col min="10754" max="10754" width="15.85546875" customWidth="1"/>
    <col min="10755" max="10755" width="11.5703125" customWidth="1"/>
    <col min="10756" max="10756" width="7" customWidth="1"/>
    <col min="11007" max="11007" width="24" customWidth="1"/>
    <col min="11008" max="11008" width="82.5703125" customWidth="1"/>
    <col min="11009" max="11009" width="12.5703125" customWidth="1"/>
    <col min="11010" max="11010" width="15.85546875" customWidth="1"/>
    <col min="11011" max="11011" width="11.5703125" customWidth="1"/>
    <col min="11012" max="11012" width="7" customWidth="1"/>
    <col min="11263" max="11263" width="24" customWidth="1"/>
    <col min="11264" max="11264" width="82.5703125" customWidth="1"/>
    <col min="11265" max="11265" width="12.5703125" customWidth="1"/>
    <col min="11266" max="11266" width="15.85546875" customWidth="1"/>
    <col min="11267" max="11267" width="11.5703125" customWidth="1"/>
    <col min="11268" max="11268" width="7" customWidth="1"/>
    <col min="11519" max="11519" width="24" customWidth="1"/>
    <col min="11520" max="11520" width="82.5703125" customWidth="1"/>
    <col min="11521" max="11521" width="12.5703125" customWidth="1"/>
    <col min="11522" max="11522" width="15.85546875" customWidth="1"/>
    <col min="11523" max="11523" width="11.5703125" customWidth="1"/>
    <col min="11524" max="11524" width="7" customWidth="1"/>
    <col min="11775" max="11775" width="24" customWidth="1"/>
    <col min="11776" max="11776" width="82.5703125" customWidth="1"/>
    <col min="11777" max="11777" width="12.5703125" customWidth="1"/>
    <col min="11778" max="11778" width="15.85546875" customWidth="1"/>
    <col min="11779" max="11779" width="11.5703125" customWidth="1"/>
    <col min="11780" max="11780" width="7" customWidth="1"/>
    <col min="12031" max="12031" width="24" customWidth="1"/>
    <col min="12032" max="12032" width="82.5703125" customWidth="1"/>
    <col min="12033" max="12033" width="12.5703125" customWidth="1"/>
    <col min="12034" max="12034" width="15.85546875" customWidth="1"/>
    <col min="12035" max="12035" width="11.5703125" customWidth="1"/>
    <col min="12036" max="12036" width="7" customWidth="1"/>
    <col min="12287" max="12287" width="24" customWidth="1"/>
    <col min="12288" max="12288" width="82.5703125" customWidth="1"/>
    <col min="12289" max="12289" width="12.5703125" customWidth="1"/>
    <col min="12290" max="12290" width="15.85546875" customWidth="1"/>
    <col min="12291" max="12291" width="11.5703125" customWidth="1"/>
    <col min="12292" max="12292" width="7" customWidth="1"/>
    <col min="12543" max="12543" width="24" customWidth="1"/>
    <col min="12544" max="12544" width="82.5703125" customWidth="1"/>
    <col min="12545" max="12545" width="12.5703125" customWidth="1"/>
    <col min="12546" max="12546" width="15.85546875" customWidth="1"/>
    <col min="12547" max="12547" width="11.5703125" customWidth="1"/>
    <col min="12548" max="12548" width="7" customWidth="1"/>
    <col min="12799" max="12799" width="24" customWidth="1"/>
    <col min="12800" max="12800" width="82.5703125" customWidth="1"/>
    <col min="12801" max="12801" width="12.5703125" customWidth="1"/>
    <col min="12802" max="12802" width="15.85546875" customWidth="1"/>
    <col min="12803" max="12803" width="11.5703125" customWidth="1"/>
    <col min="12804" max="12804" width="7" customWidth="1"/>
    <col min="13055" max="13055" width="24" customWidth="1"/>
    <col min="13056" max="13056" width="82.5703125" customWidth="1"/>
    <col min="13057" max="13057" width="12.5703125" customWidth="1"/>
    <col min="13058" max="13058" width="15.85546875" customWidth="1"/>
    <col min="13059" max="13059" width="11.5703125" customWidth="1"/>
    <col min="13060" max="13060" width="7" customWidth="1"/>
    <col min="13311" max="13311" width="24" customWidth="1"/>
    <col min="13312" max="13312" width="82.5703125" customWidth="1"/>
    <col min="13313" max="13313" width="12.5703125" customWidth="1"/>
    <col min="13314" max="13314" width="15.85546875" customWidth="1"/>
    <col min="13315" max="13315" width="11.5703125" customWidth="1"/>
    <col min="13316" max="13316" width="7" customWidth="1"/>
    <col min="13567" max="13567" width="24" customWidth="1"/>
    <col min="13568" max="13568" width="82.5703125" customWidth="1"/>
    <col min="13569" max="13569" width="12.5703125" customWidth="1"/>
    <col min="13570" max="13570" width="15.85546875" customWidth="1"/>
    <col min="13571" max="13571" width="11.5703125" customWidth="1"/>
    <col min="13572" max="13572" width="7" customWidth="1"/>
    <col min="13823" max="13823" width="24" customWidth="1"/>
    <col min="13824" max="13824" width="82.5703125" customWidth="1"/>
    <col min="13825" max="13825" width="12.5703125" customWidth="1"/>
    <col min="13826" max="13826" width="15.85546875" customWidth="1"/>
    <col min="13827" max="13827" width="11.5703125" customWidth="1"/>
    <col min="13828" max="13828" width="7" customWidth="1"/>
    <col min="14079" max="14079" width="24" customWidth="1"/>
    <col min="14080" max="14080" width="82.5703125" customWidth="1"/>
    <col min="14081" max="14081" width="12.5703125" customWidth="1"/>
    <col min="14082" max="14082" width="15.85546875" customWidth="1"/>
    <col min="14083" max="14083" width="11.5703125" customWidth="1"/>
    <col min="14084" max="14084" width="7" customWidth="1"/>
    <col min="14335" max="14335" width="24" customWidth="1"/>
    <col min="14336" max="14336" width="82.5703125" customWidth="1"/>
    <col min="14337" max="14337" width="12.5703125" customWidth="1"/>
    <col min="14338" max="14338" width="15.85546875" customWidth="1"/>
    <col min="14339" max="14339" width="11.5703125" customWidth="1"/>
    <col min="14340" max="14340" width="7" customWidth="1"/>
    <col min="14591" max="14591" width="24" customWidth="1"/>
    <col min="14592" max="14592" width="82.5703125" customWidth="1"/>
    <col min="14593" max="14593" width="12.5703125" customWidth="1"/>
    <col min="14594" max="14594" width="15.85546875" customWidth="1"/>
    <col min="14595" max="14595" width="11.5703125" customWidth="1"/>
    <col min="14596" max="14596" width="7" customWidth="1"/>
    <col min="14847" max="14847" width="24" customWidth="1"/>
    <col min="14848" max="14848" width="82.5703125" customWidth="1"/>
    <col min="14849" max="14849" width="12.5703125" customWidth="1"/>
    <col min="14850" max="14850" width="15.85546875" customWidth="1"/>
    <col min="14851" max="14851" width="11.5703125" customWidth="1"/>
    <col min="14852" max="14852" width="7" customWidth="1"/>
    <col min="15103" max="15103" width="24" customWidth="1"/>
    <col min="15104" max="15104" width="82.5703125" customWidth="1"/>
    <col min="15105" max="15105" width="12.5703125" customWidth="1"/>
    <col min="15106" max="15106" width="15.85546875" customWidth="1"/>
    <col min="15107" max="15107" width="11.5703125" customWidth="1"/>
    <col min="15108" max="15108" width="7" customWidth="1"/>
    <col min="15359" max="15359" width="24" customWidth="1"/>
    <col min="15360" max="15360" width="82.5703125" customWidth="1"/>
    <col min="15361" max="15361" width="12.5703125" customWidth="1"/>
    <col min="15362" max="15362" width="15.85546875" customWidth="1"/>
    <col min="15363" max="15363" width="11.5703125" customWidth="1"/>
    <col min="15364" max="15364" width="7" customWidth="1"/>
    <col min="15615" max="15615" width="24" customWidth="1"/>
    <col min="15616" max="15616" width="82.5703125" customWidth="1"/>
    <col min="15617" max="15617" width="12.5703125" customWidth="1"/>
    <col min="15618" max="15618" width="15.85546875" customWidth="1"/>
    <col min="15619" max="15619" width="11.5703125" customWidth="1"/>
    <col min="15620" max="15620" width="7" customWidth="1"/>
    <col min="15871" max="15871" width="24" customWidth="1"/>
    <col min="15872" max="15872" width="82.5703125" customWidth="1"/>
    <col min="15873" max="15873" width="12.5703125" customWidth="1"/>
    <col min="15874" max="15874" width="15.85546875" customWidth="1"/>
    <col min="15875" max="15875" width="11.5703125" customWidth="1"/>
    <col min="15876" max="15876" width="7" customWidth="1"/>
    <col min="16127" max="16127" width="24" customWidth="1"/>
    <col min="16128" max="16128" width="82.5703125" customWidth="1"/>
    <col min="16129" max="16129" width="12.5703125" customWidth="1"/>
    <col min="16130" max="16130" width="15.85546875" customWidth="1"/>
    <col min="16131" max="16131" width="11.5703125" customWidth="1"/>
    <col min="16132" max="16132" width="7" customWidth="1"/>
  </cols>
  <sheetData>
    <row r="1" spans="1:5" ht="15" customHeight="1" x14ac:dyDescent="0.25">
      <c r="C1" s="58" t="s">
        <v>92</v>
      </c>
      <c r="D1" s="58"/>
      <c r="E1" s="58"/>
    </row>
    <row r="2" spans="1:5" x14ac:dyDescent="0.25">
      <c r="C2" s="58"/>
      <c r="D2" s="58"/>
      <c r="E2" s="58"/>
    </row>
    <row r="3" spans="1:5" x14ac:dyDescent="0.25">
      <c r="C3" s="58"/>
      <c r="D3" s="58"/>
      <c r="E3" s="58"/>
    </row>
    <row r="4" spans="1:5" ht="15" customHeight="1" x14ac:dyDescent="0.25">
      <c r="A4" s="1"/>
      <c r="B4" s="59" t="s">
        <v>79</v>
      </c>
      <c r="C4" s="58"/>
      <c r="D4" s="58"/>
      <c r="E4" s="58"/>
    </row>
    <row r="5" spans="1:5" ht="15" customHeight="1" x14ac:dyDescent="0.25">
      <c r="A5" s="1"/>
      <c r="B5" s="59"/>
    </row>
    <row r="6" spans="1:5" ht="31.5" customHeight="1" x14ac:dyDescent="0.25">
      <c r="A6" s="1"/>
      <c r="B6" s="60"/>
    </row>
    <row r="7" spans="1:5" ht="18" customHeight="1" x14ac:dyDescent="0.25">
      <c r="A7" s="61" t="s">
        <v>0</v>
      </c>
      <c r="B7" s="64" t="s">
        <v>1</v>
      </c>
      <c r="C7" s="61">
        <v>2021</v>
      </c>
      <c r="D7" s="65" t="s">
        <v>80</v>
      </c>
      <c r="E7" s="65"/>
    </row>
    <row r="8" spans="1:5" ht="15" customHeight="1" x14ac:dyDescent="0.25">
      <c r="A8" s="62"/>
      <c r="B8" s="64"/>
      <c r="C8" s="62"/>
      <c r="D8" s="65"/>
      <c r="E8" s="65"/>
    </row>
    <row r="9" spans="1:5" ht="15.75" customHeight="1" x14ac:dyDescent="0.25">
      <c r="A9" s="62"/>
      <c r="B9" s="64"/>
      <c r="C9" s="62"/>
      <c r="D9" s="66">
        <v>2022</v>
      </c>
      <c r="E9" s="68">
        <v>2023</v>
      </c>
    </row>
    <row r="10" spans="1:5" ht="18" customHeight="1" x14ac:dyDescent="0.25">
      <c r="A10" s="63"/>
      <c r="B10" s="64"/>
      <c r="C10" s="63"/>
      <c r="D10" s="67"/>
      <c r="E10" s="69"/>
    </row>
    <row r="11" spans="1:5" ht="20.25" customHeight="1" x14ac:dyDescent="0.25">
      <c r="A11" s="2" t="s">
        <v>2</v>
      </c>
      <c r="B11" s="3" t="s">
        <v>3</v>
      </c>
      <c r="C11" s="4">
        <f>C13+C15+C17+C20+C26+C29</f>
        <v>3115.5</v>
      </c>
      <c r="D11" s="4">
        <f t="shared" ref="D11:E11" si="0">D13+D15+D17+D20+D26+D29</f>
        <v>3147.6</v>
      </c>
      <c r="E11" s="4">
        <f t="shared" si="0"/>
        <v>2959.1</v>
      </c>
    </row>
    <row r="12" spans="1:5" ht="20.25" customHeight="1" x14ac:dyDescent="0.25">
      <c r="A12" s="5"/>
      <c r="B12" s="6" t="s">
        <v>4</v>
      </c>
      <c r="C12" s="7">
        <f>C13+C15+C17+C20+C26</f>
        <v>2860.5</v>
      </c>
      <c r="D12" s="7">
        <f t="shared" ref="D12:E12" si="1">D13+D15+D17+D20+D26</f>
        <v>2954.4</v>
      </c>
      <c r="E12" s="7">
        <f t="shared" si="1"/>
        <v>2765.9</v>
      </c>
    </row>
    <row r="13" spans="1:5" ht="19.5" customHeight="1" x14ac:dyDescent="0.25">
      <c r="A13" s="8" t="s">
        <v>5</v>
      </c>
      <c r="B13" s="9" t="s">
        <v>6</v>
      </c>
      <c r="C13" s="29">
        <f>C14</f>
        <v>350</v>
      </c>
      <c r="D13" s="29">
        <f>D14</f>
        <v>300</v>
      </c>
      <c r="E13" s="29">
        <f>E14</f>
        <v>423</v>
      </c>
    </row>
    <row r="14" spans="1:5" ht="18.75" x14ac:dyDescent="0.25">
      <c r="A14" s="10" t="s">
        <v>7</v>
      </c>
      <c r="B14" s="30" t="s">
        <v>8</v>
      </c>
      <c r="C14" s="31">
        <v>350</v>
      </c>
      <c r="D14" s="31">
        <v>300</v>
      </c>
      <c r="E14" s="31">
        <v>423</v>
      </c>
    </row>
    <row r="15" spans="1:5" ht="31.5" x14ac:dyDescent="0.25">
      <c r="A15" s="11" t="s">
        <v>9</v>
      </c>
      <c r="B15" s="32" t="s">
        <v>10</v>
      </c>
      <c r="C15" s="33">
        <v>853</v>
      </c>
      <c r="D15" s="33">
        <f>D16</f>
        <v>922.9</v>
      </c>
      <c r="E15" s="33">
        <f>E16</f>
        <v>1017.9</v>
      </c>
    </row>
    <row r="16" spans="1:5" ht="31.5" x14ac:dyDescent="0.25">
      <c r="A16" s="10" t="s">
        <v>11</v>
      </c>
      <c r="B16" s="34" t="s">
        <v>12</v>
      </c>
      <c r="C16" s="35">
        <v>853.7</v>
      </c>
      <c r="D16" s="35">
        <v>922.9</v>
      </c>
      <c r="E16" s="35">
        <v>1017.9</v>
      </c>
    </row>
    <row r="17" spans="1:5" ht="19.5" x14ac:dyDescent="0.25">
      <c r="A17" s="11" t="s">
        <v>13</v>
      </c>
      <c r="B17" s="32" t="s">
        <v>14</v>
      </c>
      <c r="C17" s="33">
        <f>SUM(C18:C19)</f>
        <v>561</v>
      </c>
      <c r="D17" s="33">
        <f>SUM(D18:D19)</f>
        <v>494</v>
      </c>
      <c r="E17" s="33">
        <f>SUM(E18:E19)</f>
        <v>132</v>
      </c>
    </row>
    <row r="18" spans="1:5" ht="31.5" x14ac:dyDescent="0.25">
      <c r="A18" s="10" t="s">
        <v>15</v>
      </c>
      <c r="B18" s="34" t="s">
        <v>16</v>
      </c>
      <c r="C18" s="35">
        <v>501</v>
      </c>
      <c r="D18" s="35">
        <v>129</v>
      </c>
      <c r="E18" s="35">
        <v>132</v>
      </c>
    </row>
    <row r="19" spans="1:5" ht="18.75" x14ac:dyDescent="0.25">
      <c r="A19" s="10" t="s">
        <v>17</v>
      </c>
      <c r="B19" s="34" t="s">
        <v>18</v>
      </c>
      <c r="C19" s="35">
        <v>60</v>
      </c>
      <c r="D19" s="35">
        <v>365</v>
      </c>
      <c r="E19" s="35">
        <v>0</v>
      </c>
    </row>
    <row r="20" spans="1:5" ht="19.5" x14ac:dyDescent="0.25">
      <c r="A20" s="11" t="s">
        <v>19</v>
      </c>
      <c r="B20" s="32" t="s">
        <v>20</v>
      </c>
      <c r="C20" s="33">
        <f>SUM(C21:C25)</f>
        <v>1085.5</v>
      </c>
      <c r="D20" s="33">
        <f t="shared" ref="D20:E20" si="2">SUM(D21:D25)</f>
        <v>1221</v>
      </c>
      <c r="E20" s="33">
        <f t="shared" si="2"/>
        <v>1176.5</v>
      </c>
    </row>
    <row r="21" spans="1:5" ht="18.75" x14ac:dyDescent="0.25">
      <c r="A21" s="10" t="s">
        <v>21</v>
      </c>
      <c r="B21" s="34" t="s">
        <v>22</v>
      </c>
      <c r="C21" s="35">
        <v>15</v>
      </c>
      <c r="D21" s="35">
        <v>50</v>
      </c>
      <c r="E21" s="35">
        <v>0</v>
      </c>
    </row>
    <row r="22" spans="1:5" ht="18.75" x14ac:dyDescent="0.25">
      <c r="A22" s="10" t="s">
        <v>23</v>
      </c>
      <c r="B22" s="34" t="s">
        <v>24</v>
      </c>
      <c r="C22" s="35">
        <v>54</v>
      </c>
      <c r="D22" s="35">
        <v>47</v>
      </c>
      <c r="E22" s="35">
        <v>50</v>
      </c>
    </row>
    <row r="23" spans="1:5" ht="18.75" x14ac:dyDescent="0.25">
      <c r="A23" s="10" t="s">
        <v>25</v>
      </c>
      <c r="B23" s="34" t="s">
        <v>26</v>
      </c>
      <c r="C23" s="35">
        <v>333</v>
      </c>
      <c r="D23" s="35">
        <v>253</v>
      </c>
      <c r="E23" s="35">
        <v>255</v>
      </c>
    </row>
    <row r="24" spans="1:5" ht="18.75" x14ac:dyDescent="0.25">
      <c r="A24" s="10" t="s">
        <v>27</v>
      </c>
      <c r="B24" s="36" t="s">
        <v>28</v>
      </c>
      <c r="C24" s="35">
        <v>673</v>
      </c>
      <c r="D24" s="35">
        <v>860</v>
      </c>
      <c r="E24" s="35">
        <v>860</v>
      </c>
    </row>
    <row r="25" spans="1:5" ht="18.75" x14ac:dyDescent="0.25">
      <c r="A25" s="10" t="s">
        <v>29</v>
      </c>
      <c r="B25" s="36" t="s">
        <v>30</v>
      </c>
      <c r="C25" s="35">
        <v>10.5</v>
      </c>
      <c r="D25" s="35">
        <v>11</v>
      </c>
      <c r="E25" s="35">
        <v>11.5</v>
      </c>
    </row>
    <row r="26" spans="1:5" ht="19.5" x14ac:dyDescent="0.25">
      <c r="A26" s="11" t="s">
        <v>31</v>
      </c>
      <c r="B26" s="37" t="s">
        <v>32</v>
      </c>
      <c r="C26" s="33">
        <f>C27</f>
        <v>11</v>
      </c>
      <c r="D26" s="33">
        <f>D27</f>
        <v>16.5</v>
      </c>
      <c r="E26" s="33">
        <f>E27</f>
        <v>16.5</v>
      </c>
    </row>
    <row r="27" spans="1:5" ht="60" customHeight="1" x14ac:dyDescent="0.25">
      <c r="A27" s="10" t="s">
        <v>33</v>
      </c>
      <c r="B27" s="36" t="s">
        <v>34</v>
      </c>
      <c r="C27" s="35">
        <v>11</v>
      </c>
      <c r="D27" s="35">
        <v>16.5</v>
      </c>
      <c r="E27" s="35">
        <v>16.5</v>
      </c>
    </row>
    <row r="28" spans="1:5" ht="17.25" customHeight="1" x14ac:dyDescent="0.25">
      <c r="A28" s="12"/>
      <c r="B28" s="13" t="s">
        <v>35</v>
      </c>
      <c r="C28" s="38">
        <f>C29</f>
        <v>255</v>
      </c>
      <c r="D28" s="38">
        <f t="shared" ref="D28:E28" si="3">D29</f>
        <v>193.2</v>
      </c>
      <c r="E28" s="38">
        <f t="shared" si="3"/>
        <v>193.2</v>
      </c>
    </row>
    <row r="29" spans="1:5" ht="47.25" x14ac:dyDescent="0.25">
      <c r="A29" s="11" t="s">
        <v>36</v>
      </c>
      <c r="B29" s="37" t="s">
        <v>37</v>
      </c>
      <c r="C29" s="33">
        <f>SUM(C30:C35)</f>
        <v>255</v>
      </c>
      <c r="D29" s="33">
        <f t="shared" ref="D29:E29" si="4">SUM(D30:D35)</f>
        <v>193.2</v>
      </c>
      <c r="E29" s="33">
        <f t="shared" si="4"/>
        <v>193.2</v>
      </c>
    </row>
    <row r="30" spans="1:5" ht="94.5" x14ac:dyDescent="0.25">
      <c r="A30" s="14" t="s">
        <v>81</v>
      </c>
      <c r="B30" s="39" t="s">
        <v>82</v>
      </c>
      <c r="C30" s="40">
        <v>0</v>
      </c>
      <c r="D30" s="40">
        <v>0</v>
      </c>
      <c r="E30" s="40">
        <v>0</v>
      </c>
    </row>
    <row r="31" spans="1:5" ht="63" x14ac:dyDescent="0.25">
      <c r="A31" s="10" t="s">
        <v>83</v>
      </c>
      <c r="B31" s="36" t="s">
        <v>84</v>
      </c>
      <c r="C31" s="35">
        <v>0</v>
      </c>
      <c r="D31" s="35">
        <v>0</v>
      </c>
      <c r="E31" s="35">
        <v>0</v>
      </c>
    </row>
    <row r="32" spans="1:5" ht="31.5" x14ac:dyDescent="0.25">
      <c r="A32" s="14" t="s">
        <v>38</v>
      </c>
      <c r="B32" s="39" t="s">
        <v>39</v>
      </c>
      <c r="C32" s="40">
        <v>206</v>
      </c>
      <c r="D32" s="40">
        <v>148.19999999999999</v>
      </c>
      <c r="E32" s="40">
        <v>148.19999999999999</v>
      </c>
    </row>
    <row r="33" spans="1:5" ht="63" x14ac:dyDescent="0.25">
      <c r="A33" s="14" t="s">
        <v>40</v>
      </c>
      <c r="B33" s="39" t="s">
        <v>41</v>
      </c>
      <c r="C33" s="40">
        <v>49</v>
      </c>
      <c r="D33" s="40">
        <v>45</v>
      </c>
      <c r="E33" s="40">
        <v>45</v>
      </c>
    </row>
    <row r="34" spans="1:5" ht="31.5" x14ac:dyDescent="0.25">
      <c r="A34" s="14" t="s">
        <v>42</v>
      </c>
      <c r="B34" s="39" t="s">
        <v>43</v>
      </c>
      <c r="C34" s="40">
        <v>0</v>
      </c>
      <c r="D34" s="40">
        <v>0</v>
      </c>
      <c r="E34" s="40">
        <v>0</v>
      </c>
    </row>
    <row r="35" spans="1:5" ht="19.5" thickBot="1" x14ac:dyDescent="0.3">
      <c r="A35" s="14" t="s">
        <v>44</v>
      </c>
      <c r="B35" s="39" t="s">
        <v>45</v>
      </c>
      <c r="C35" s="41">
        <v>0</v>
      </c>
      <c r="D35" s="41">
        <v>0</v>
      </c>
      <c r="E35" s="41">
        <v>0</v>
      </c>
    </row>
    <row r="36" spans="1:5" ht="20.25" thickTop="1" x14ac:dyDescent="0.25">
      <c r="A36" s="15" t="s">
        <v>46</v>
      </c>
      <c r="B36" s="42" t="s">
        <v>47</v>
      </c>
      <c r="C36" s="25">
        <f>C37+C53</f>
        <v>6672.8347000000003</v>
      </c>
      <c r="D36" s="25">
        <f t="shared" ref="D36:E36" si="5">D37+D53</f>
        <v>6460.3723</v>
      </c>
      <c r="E36" s="25">
        <f t="shared" si="5"/>
        <v>6467.1723000000002</v>
      </c>
    </row>
    <row r="37" spans="1:5" ht="31.5" x14ac:dyDescent="0.25">
      <c r="A37" s="10" t="s">
        <v>48</v>
      </c>
      <c r="B37" s="34" t="s">
        <v>49</v>
      </c>
      <c r="C37" s="27">
        <f>C38+C43+C48+C41</f>
        <v>6647.8347000000003</v>
      </c>
      <c r="D37" s="27">
        <f>D38+D43+D48+D41</f>
        <v>6460.3723</v>
      </c>
      <c r="E37" s="27">
        <f>E38+E43+E48+E41</f>
        <v>6467.1723000000002</v>
      </c>
    </row>
    <row r="38" spans="1:5" ht="18.75" x14ac:dyDescent="0.25">
      <c r="A38" s="28" t="s">
        <v>50</v>
      </c>
      <c r="B38" s="37" t="s">
        <v>51</v>
      </c>
      <c r="C38" s="27">
        <f t="shared" ref="C38:E39" si="6">C39</f>
        <v>652.04999999999995</v>
      </c>
      <c r="D38" s="27">
        <f t="shared" si="6"/>
        <v>710.32</v>
      </c>
      <c r="E38" s="27">
        <f t="shared" si="6"/>
        <v>769.58</v>
      </c>
    </row>
    <row r="39" spans="1:5" ht="47.25" x14ac:dyDescent="0.25">
      <c r="A39" s="16" t="s">
        <v>52</v>
      </c>
      <c r="B39" s="36" t="s">
        <v>53</v>
      </c>
      <c r="C39" s="43">
        <f t="shared" si="6"/>
        <v>652.04999999999995</v>
      </c>
      <c r="D39" s="43">
        <f t="shared" si="6"/>
        <v>710.32</v>
      </c>
      <c r="E39" s="43">
        <f t="shared" si="6"/>
        <v>769.58</v>
      </c>
    </row>
    <row r="40" spans="1:5" ht="31.5" x14ac:dyDescent="0.25">
      <c r="A40" s="16" t="s">
        <v>54</v>
      </c>
      <c r="B40" s="36" t="s">
        <v>55</v>
      </c>
      <c r="C40" s="43">
        <v>652.04999999999995</v>
      </c>
      <c r="D40" s="43">
        <v>710.32</v>
      </c>
      <c r="E40" s="43">
        <v>769.58</v>
      </c>
    </row>
    <row r="41" spans="1:5" ht="31.5" x14ac:dyDescent="0.25">
      <c r="A41" s="28" t="s">
        <v>56</v>
      </c>
      <c r="B41" s="44" t="s">
        <v>57</v>
      </c>
      <c r="C41" s="27">
        <f>C42</f>
        <v>86.789999999999992</v>
      </c>
      <c r="D41" s="27">
        <f>D42</f>
        <v>0</v>
      </c>
      <c r="E41" s="27">
        <f>E42</f>
        <v>0</v>
      </c>
    </row>
    <row r="42" spans="1:5" ht="18.75" x14ac:dyDescent="0.25">
      <c r="A42" s="10" t="s">
        <v>58</v>
      </c>
      <c r="B42" s="36" t="s">
        <v>59</v>
      </c>
      <c r="C42" s="43">
        <f>49.35+37.44</f>
        <v>86.789999999999992</v>
      </c>
      <c r="D42" s="43">
        <v>0</v>
      </c>
      <c r="E42" s="43">
        <v>0</v>
      </c>
    </row>
    <row r="43" spans="1:5" ht="31.5" x14ac:dyDescent="0.25">
      <c r="A43" s="28" t="s">
        <v>60</v>
      </c>
      <c r="B43" s="37" t="s">
        <v>61</v>
      </c>
      <c r="C43" s="27">
        <f>C45+C46+C47</f>
        <v>192.31035999999997</v>
      </c>
      <c r="D43" s="27">
        <f>D45+D46+D47</f>
        <v>204.08099999999999</v>
      </c>
      <c r="E43" s="27">
        <f>E45+E46+E47</f>
        <v>210.88099999999997</v>
      </c>
    </row>
    <row r="44" spans="1:5" ht="18.75" x14ac:dyDescent="0.25">
      <c r="A44" s="11"/>
      <c r="B44" s="37" t="s">
        <v>62</v>
      </c>
      <c r="C44" s="43"/>
      <c r="D44" s="43"/>
      <c r="E44" s="43"/>
    </row>
    <row r="45" spans="1:5" ht="31.5" x14ac:dyDescent="0.25">
      <c r="A45" s="10" t="s">
        <v>63</v>
      </c>
      <c r="B45" s="36" t="s">
        <v>64</v>
      </c>
      <c r="C45" s="43">
        <f>35.981-10.01064</f>
        <v>25.970359999999999</v>
      </c>
      <c r="D45" s="43">
        <v>35.981000000000002</v>
      </c>
      <c r="E45" s="43">
        <v>35.981000000000002</v>
      </c>
    </row>
    <row r="46" spans="1:5" ht="47.25" x14ac:dyDescent="0.25">
      <c r="A46" s="10" t="s">
        <v>65</v>
      </c>
      <c r="B46" s="36" t="s">
        <v>66</v>
      </c>
      <c r="C46" s="43">
        <f>160.63+3.51</f>
        <v>164.14</v>
      </c>
      <c r="D46" s="43">
        <f>162.35+3.55</f>
        <v>165.9</v>
      </c>
      <c r="E46" s="43">
        <f>169.01+3.69</f>
        <v>172.7</v>
      </c>
    </row>
    <row r="47" spans="1:5" ht="31.5" x14ac:dyDescent="0.25">
      <c r="A47" s="10" t="s">
        <v>67</v>
      </c>
      <c r="B47" s="36" t="s">
        <v>68</v>
      </c>
      <c r="C47" s="43">
        <v>2.2000000000000002</v>
      </c>
      <c r="D47" s="43">
        <v>2.2000000000000002</v>
      </c>
      <c r="E47" s="43">
        <v>2.2000000000000002</v>
      </c>
    </row>
    <row r="48" spans="1:5" ht="18.75" x14ac:dyDescent="0.25">
      <c r="A48" s="28" t="s">
        <v>69</v>
      </c>
      <c r="B48" s="37" t="s">
        <v>70</v>
      </c>
      <c r="C48" s="27">
        <f>C49+C50+C51+C52</f>
        <v>5716.6843400000007</v>
      </c>
      <c r="D48" s="27">
        <f t="shared" ref="D48:E48" si="7">D49+D50+D51+D52</f>
        <v>5545.9713000000002</v>
      </c>
      <c r="E48" s="27">
        <f t="shared" si="7"/>
        <v>5486.7112999999999</v>
      </c>
    </row>
    <row r="49" spans="1:5" ht="69" customHeight="1" x14ac:dyDescent="0.25">
      <c r="A49" s="10" t="s">
        <v>71</v>
      </c>
      <c r="B49" s="45" t="s">
        <v>85</v>
      </c>
      <c r="C49" s="43">
        <v>1</v>
      </c>
      <c r="D49" s="43">
        <v>0</v>
      </c>
      <c r="E49" s="43">
        <v>0</v>
      </c>
    </row>
    <row r="50" spans="1:5" ht="67.5" customHeight="1" x14ac:dyDescent="0.25">
      <c r="A50" s="10" t="s">
        <v>71</v>
      </c>
      <c r="B50" s="45" t="s">
        <v>86</v>
      </c>
      <c r="C50" s="43">
        <f>14.87304+96.57</f>
        <v>111.44304</v>
      </c>
      <c r="D50" s="43">
        <v>0</v>
      </c>
      <c r="E50" s="43">
        <v>0</v>
      </c>
    </row>
    <row r="51" spans="1:5" ht="45.75" customHeight="1" x14ac:dyDescent="0.25">
      <c r="A51" s="10" t="s">
        <v>72</v>
      </c>
      <c r="B51" s="36" t="s">
        <v>87</v>
      </c>
      <c r="C51" s="43">
        <f>5283.27</f>
        <v>5283.27</v>
      </c>
      <c r="D51" s="43">
        <v>5225</v>
      </c>
      <c r="E51" s="43">
        <v>5165.74</v>
      </c>
    </row>
    <row r="52" spans="1:5" ht="63" x14ac:dyDescent="0.25">
      <c r="A52" s="10" t="s">
        <v>72</v>
      </c>
      <c r="B52" s="36" t="s">
        <v>88</v>
      </c>
      <c r="C52" s="43">
        <v>320.97129999999999</v>
      </c>
      <c r="D52" s="43">
        <v>320.97129999999999</v>
      </c>
      <c r="E52" s="43">
        <v>320.97129999999999</v>
      </c>
    </row>
    <row r="53" spans="1:5" ht="18.75" x14ac:dyDescent="0.25">
      <c r="A53" s="11" t="s">
        <v>73</v>
      </c>
      <c r="B53" s="37" t="s">
        <v>74</v>
      </c>
      <c r="C53" s="27">
        <f>C54</f>
        <v>25</v>
      </c>
      <c r="D53" s="27">
        <f t="shared" ref="D53:E53" si="8">D54</f>
        <v>0</v>
      </c>
      <c r="E53" s="27">
        <f t="shared" si="8"/>
        <v>0</v>
      </c>
    </row>
    <row r="54" spans="1:5" ht="18.75" x14ac:dyDescent="0.25">
      <c r="A54" s="10" t="s">
        <v>75</v>
      </c>
      <c r="B54" s="36" t="s">
        <v>76</v>
      </c>
      <c r="C54" s="43">
        <v>25</v>
      </c>
      <c r="D54" s="43">
        <v>0</v>
      </c>
      <c r="E54" s="43">
        <v>0</v>
      </c>
    </row>
    <row r="55" spans="1:5" ht="18.75" x14ac:dyDescent="0.25">
      <c r="A55" s="17"/>
      <c r="B55" s="18" t="s">
        <v>77</v>
      </c>
      <c r="C55" s="27">
        <f>C36+C11</f>
        <v>9788.3346999999994</v>
      </c>
      <c r="D55" s="27">
        <f>D36+D11</f>
        <v>9607.9722999999994</v>
      </c>
      <c r="E55" s="27">
        <f>E36+E11</f>
        <v>9426.2723000000005</v>
      </c>
    </row>
    <row r="56" spans="1:5" ht="15.75" x14ac:dyDescent="0.25">
      <c r="A56" s="19"/>
      <c r="B56" s="20" t="s">
        <v>78</v>
      </c>
      <c r="C56" s="26">
        <f>'[1]ИСТОЧНИКИ прил 9'!C24</f>
        <v>515.03295000000253</v>
      </c>
      <c r="D56" s="26">
        <f>'[1]ИСТОЧНИКИ прил 9'!D24</f>
        <v>333.75970000000052</v>
      </c>
      <c r="E56" s="26">
        <f>'[1]ИСТОЧНИКИ прил 9'!E24</f>
        <v>314.90969999999834</v>
      </c>
    </row>
    <row r="57" spans="1:5" ht="15.75" x14ac:dyDescent="0.25">
      <c r="A57" s="46" t="s">
        <v>89</v>
      </c>
      <c r="B57" s="47"/>
      <c r="C57" s="48"/>
      <c r="D57" s="49" t="s">
        <v>90</v>
      </c>
    </row>
    <row r="58" spans="1:5" ht="15.75" x14ac:dyDescent="0.25">
      <c r="A58" s="46" t="s">
        <v>91</v>
      </c>
      <c r="B58" s="47"/>
      <c r="C58" s="48"/>
      <c r="D58" s="49"/>
    </row>
    <row r="59" spans="1:5" ht="15.75" x14ac:dyDescent="0.25">
      <c r="A59" s="46"/>
      <c r="B59" s="47"/>
      <c r="C59" s="48"/>
      <c r="D59" s="49"/>
    </row>
    <row r="60" spans="1:5" ht="15.75" x14ac:dyDescent="0.25">
      <c r="A60" s="23"/>
      <c r="B60" s="50"/>
      <c r="C60" s="50"/>
      <c r="D60" s="51"/>
    </row>
    <row r="61" spans="1:5" ht="15.75" x14ac:dyDescent="0.25">
      <c r="A61" s="21"/>
      <c r="B61" s="22"/>
      <c r="C61" s="22"/>
      <c r="D61" s="52"/>
    </row>
    <row r="62" spans="1:5" ht="15.75" x14ac:dyDescent="0.25">
      <c r="A62" s="21"/>
      <c r="B62" s="22"/>
      <c r="C62" s="22"/>
      <c r="D62" s="53"/>
    </row>
    <row r="63" spans="1:5" ht="15.75" x14ac:dyDescent="0.25">
      <c r="A63" s="21"/>
      <c r="B63" s="22"/>
      <c r="C63" s="22"/>
      <c r="D63" s="53"/>
    </row>
    <row r="64" spans="1:5" ht="15.75" x14ac:dyDescent="0.25">
      <c r="A64" s="21"/>
      <c r="B64" s="22"/>
      <c r="C64" s="22"/>
      <c r="D64" s="53"/>
    </row>
    <row r="65" spans="1:4" ht="15.75" x14ac:dyDescent="0.25">
      <c r="A65" s="21"/>
      <c r="B65" s="22"/>
      <c r="C65" s="22"/>
      <c r="D65" s="53"/>
    </row>
    <row r="66" spans="1:4" ht="15.75" x14ac:dyDescent="0.25">
      <c r="A66" s="21"/>
      <c r="B66" s="22"/>
      <c r="C66" s="22"/>
      <c r="D66" s="53"/>
    </row>
    <row r="67" spans="1:4" ht="15.75" x14ac:dyDescent="0.25">
      <c r="A67" s="21"/>
      <c r="B67" s="22"/>
      <c r="C67" s="22"/>
      <c r="D67" s="53"/>
    </row>
    <row r="68" spans="1:4" ht="15.75" x14ac:dyDescent="0.25">
      <c r="A68" s="23"/>
      <c r="B68" s="50"/>
      <c r="C68" s="50"/>
      <c r="D68" s="51"/>
    </row>
    <row r="69" spans="1:4" ht="15.75" x14ac:dyDescent="0.25">
      <c r="A69" s="21"/>
      <c r="B69" s="22"/>
      <c r="C69" s="22"/>
      <c r="D69" s="54"/>
    </row>
    <row r="70" spans="1:4" ht="15.75" x14ac:dyDescent="0.25">
      <c r="A70" s="23"/>
      <c r="B70" s="50"/>
      <c r="C70" s="50"/>
      <c r="D70" s="51"/>
    </row>
    <row r="71" spans="1:4" ht="15.75" x14ac:dyDescent="0.25">
      <c r="A71" s="21"/>
      <c r="B71" s="22"/>
      <c r="C71" s="22"/>
      <c r="D71" s="54"/>
    </row>
    <row r="72" spans="1:4" ht="15.75" x14ac:dyDescent="0.25">
      <c r="A72" s="21"/>
      <c r="B72" s="22"/>
      <c r="C72" s="22"/>
      <c r="D72" s="54"/>
    </row>
    <row r="73" spans="1:4" ht="15.75" x14ac:dyDescent="0.25">
      <c r="A73" s="21"/>
      <c r="B73" s="22"/>
      <c r="C73" s="22"/>
      <c r="D73" s="54"/>
    </row>
    <row r="74" spans="1:4" ht="15.75" x14ac:dyDescent="0.25">
      <c r="A74" s="21"/>
      <c r="B74" s="22"/>
      <c r="C74" s="22"/>
      <c r="D74" s="54"/>
    </row>
    <row r="75" spans="1:4" ht="15.75" x14ac:dyDescent="0.25">
      <c r="A75" s="23"/>
      <c r="B75" s="50"/>
      <c r="C75" s="50"/>
      <c r="D75" s="52"/>
    </row>
    <row r="76" spans="1:4" ht="15.75" x14ac:dyDescent="0.25">
      <c r="A76" s="21"/>
      <c r="B76" s="22"/>
      <c r="C76" s="22"/>
      <c r="D76" s="53"/>
    </row>
    <row r="77" spans="1:4" ht="15.75" x14ac:dyDescent="0.25">
      <c r="A77" s="21"/>
      <c r="B77" s="22"/>
      <c r="C77" s="22"/>
      <c r="D77" s="53"/>
    </row>
    <row r="78" spans="1:4" ht="15.75" x14ac:dyDescent="0.25">
      <c r="A78" s="21"/>
      <c r="B78" s="22"/>
      <c r="C78" s="22"/>
      <c r="D78" s="53"/>
    </row>
    <row r="79" spans="1:4" ht="15.75" x14ac:dyDescent="0.25">
      <c r="A79" s="21"/>
      <c r="B79" s="22"/>
      <c r="C79" s="22"/>
      <c r="D79" s="53"/>
    </row>
    <row r="80" spans="1:4" ht="15.75" x14ac:dyDescent="0.25">
      <c r="A80" s="23"/>
      <c r="B80" s="50"/>
      <c r="C80" s="50"/>
      <c r="D80" s="51"/>
    </row>
    <row r="81" spans="1:4" ht="15.75" x14ac:dyDescent="0.25">
      <c r="A81" s="21"/>
      <c r="B81" s="22"/>
      <c r="C81" s="22"/>
      <c r="D81" s="54"/>
    </row>
    <row r="82" spans="1:4" ht="15.75" x14ac:dyDescent="0.25">
      <c r="A82" s="21"/>
      <c r="B82" s="22"/>
      <c r="C82" s="22"/>
      <c r="D82" s="54"/>
    </row>
    <row r="83" spans="1:4" ht="15.75" x14ac:dyDescent="0.25">
      <c r="A83" s="21"/>
      <c r="B83" s="22"/>
      <c r="C83" s="22"/>
      <c r="D83" s="54"/>
    </row>
    <row r="84" spans="1:4" ht="15.75" x14ac:dyDescent="0.25">
      <c r="A84" s="21"/>
      <c r="B84" s="22"/>
      <c r="C84" s="22"/>
      <c r="D84" s="54"/>
    </row>
    <row r="85" spans="1:4" ht="15.75" x14ac:dyDescent="0.25">
      <c r="A85" s="21"/>
      <c r="B85" s="22"/>
      <c r="C85" s="22"/>
      <c r="D85" s="55"/>
    </row>
    <row r="86" spans="1:4" ht="15.75" x14ac:dyDescent="0.25">
      <c r="A86" s="21"/>
      <c r="B86" s="22"/>
      <c r="C86" s="22"/>
      <c r="D86" s="55"/>
    </row>
    <row r="87" spans="1:4" ht="15.75" x14ac:dyDescent="0.25">
      <c r="A87" s="21"/>
      <c r="B87" s="22"/>
      <c r="C87" s="22"/>
      <c r="D87" s="55"/>
    </row>
    <row r="88" spans="1:4" ht="15.75" x14ac:dyDescent="0.25">
      <c r="A88" s="21"/>
      <c r="B88" s="22"/>
      <c r="C88" s="22"/>
      <c r="D88" s="55"/>
    </row>
    <row r="89" spans="1:4" ht="15.75" x14ac:dyDescent="0.25">
      <c r="A89" s="23"/>
      <c r="B89" s="50"/>
      <c r="C89" s="50"/>
      <c r="D89" s="56"/>
    </row>
    <row r="90" spans="1:4" ht="15.75" x14ac:dyDescent="0.25">
      <c r="A90" s="21"/>
      <c r="B90" s="22"/>
      <c r="C90" s="22"/>
      <c r="D90" s="55"/>
    </row>
    <row r="91" spans="1:4" ht="15.75" x14ac:dyDescent="0.25">
      <c r="A91" s="21"/>
      <c r="B91" s="22"/>
      <c r="C91" s="22"/>
      <c r="D91" s="55"/>
    </row>
    <row r="92" spans="1:4" ht="15.75" x14ac:dyDescent="0.25">
      <c r="A92" s="21"/>
      <c r="B92" s="22"/>
      <c r="C92" s="22"/>
      <c r="D92" s="55"/>
    </row>
    <row r="93" spans="1:4" ht="15.75" x14ac:dyDescent="0.25">
      <c r="A93" s="21"/>
      <c r="B93" s="22"/>
      <c r="C93" s="22"/>
      <c r="D93" s="54"/>
    </row>
    <row r="94" spans="1:4" ht="15.75" x14ac:dyDescent="0.25">
      <c r="A94" s="23"/>
      <c r="B94" s="50"/>
      <c r="C94" s="50"/>
      <c r="D94" s="52"/>
    </row>
    <row r="95" spans="1:4" ht="15.75" x14ac:dyDescent="0.25">
      <c r="A95" s="21"/>
      <c r="B95" s="22"/>
      <c r="C95" s="22"/>
      <c r="D95" s="53"/>
    </row>
    <row r="96" spans="1:4" ht="15.75" x14ac:dyDescent="0.25">
      <c r="A96" s="21"/>
      <c r="B96" s="22"/>
      <c r="C96" s="22"/>
      <c r="D96" s="53"/>
    </row>
    <row r="97" spans="1:4" ht="15.75" x14ac:dyDescent="0.25">
      <c r="A97" s="21"/>
      <c r="B97" s="22"/>
      <c r="C97" s="22"/>
      <c r="D97" s="53"/>
    </row>
    <row r="98" spans="1:4" ht="15.75" x14ac:dyDescent="0.25">
      <c r="A98" s="21"/>
      <c r="B98" s="22"/>
      <c r="C98" s="22"/>
      <c r="D98" s="53"/>
    </row>
    <row r="99" spans="1:4" ht="15.75" x14ac:dyDescent="0.25">
      <c r="A99" s="21"/>
      <c r="B99" s="22"/>
      <c r="C99" s="22"/>
      <c r="D99" s="53"/>
    </row>
    <row r="100" spans="1:4" ht="15.75" x14ac:dyDescent="0.25">
      <c r="A100" s="21"/>
      <c r="B100" s="22"/>
      <c r="C100" s="22"/>
      <c r="D100" s="53"/>
    </row>
    <row r="101" spans="1:4" x14ac:dyDescent="0.25">
      <c r="B101" s="24"/>
      <c r="C101" s="24"/>
      <c r="D101" s="24"/>
    </row>
    <row r="102" spans="1:4" ht="18.75" x14ac:dyDescent="0.3">
      <c r="A102" s="23"/>
      <c r="B102" s="24"/>
      <c r="C102" s="24"/>
      <c r="D102" s="57"/>
    </row>
  </sheetData>
  <mergeCells count="8">
    <mergeCell ref="C1:E4"/>
    <mergeCell ref="B4:B6"/>
    <mergeCell ref="A7:A10"/>
    <mergeCell ref="B7:B10"/>
    <mergeCell ref="C7:C10"/>
    <mergeCell ref="D7:E8"/>
    <mergeCell ref="D9:D10"/>
    <mergeCell ref="E9:E10"/>
  </mergeCells>
  <pageMargins left="0.70866141732283472" right="0.70866141732283472" top="0" bottom="0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2021-04-15T13:23:22Z</cp:lastPrinted>
  <dcterms:created xsi:type="dcterms:W3CDTF">2015-06-05T18:19:34Z</dcterms:created>
  <dcterms:modified xsi:type="dcterms:W3CDTF">2022-04-07T14:05:36Z</dcterms:modified>
</cp:coreProperties>
</file>