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HP\Desktop\в ИСПОЛНЕНИЕ БЮДЖЕТА за 2022г\ПРОЕКТ НА СЛУШАНИЯ за 2021 (04.04.2022)\ПРОЕКТ РЕШЕНИЯ об ИСПОЛНЕНИИ бюджета за 2021г. с приложениями\"/>
    </mc:Choice>
  </mc:AlternateContent>
  <xr:revisionPtr revIDLastSave="0" documentId="13_ncr:1_{F24ED881-A218-472A-9C06-D5EC83F193A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1" l="1"/>
  <c r="C52" i="1"/>
  <c r="C51" i="1"/>
  <c r="C48" i="1"/>
  <c r="C46" i="1"/>
  <c r="C43" i="1"/>
  <c r="C42" i="1"/>
  <c r="C41" i="1" s="1"/>
  <c r="C39" i="1"/>
  <c r="C38" i="1" s="1"/>
  <c r="C29" i="1"/>
  <c r="C28" i="1" s="1"/>
  <c r="C26" i="1"/>
  <c r="C20" i="1"/>
  <c r="C17" i="1"/>
  <c r="C15" i="1"/>
  <c r="C13" i="1"/>
  <c r="C12" i="1" s="1"/>
  <c r="C11" i="1" s="1"/>
  <c r="C37" i="1" l="1"/>
  <c r="C36" i="1" s="1"/>
  <c r="C54" i="1" s="1"/>
</calcChain>
</file>

<file path=xl/sharedStrings.xml><?xml version="1.0" encoding="utf-8"?>
<sst xmlns="http://schemas.openxmlformats.org/spreadsheetml/2006/main" count="89" uniqueCount="89">
  <si>
    <t>код</t>
  </si>
  <si>
    <t>Наименование кода поступлений в бюджет, группы, подгруппы, статьи, подстатьи, элемента, программ(подпрограммы), кода экономической классификации доходов</t>
  </si>
  <si>
    <t xml:space="preserve"> 1 00 00000 00 0000 000</t>
  </si>
  <si>
    <t>НАЛОГОВЫЕ И НЕ НАЛОГОВЫЕДОХОДЫ</t>
  </si>
  <si>
    <t>Налоговые доходы</t>
  </si>
  <si>
    <t xml:space="preserve"> 1 01 00000 00 0000 000</t>
  </si>
  <si>
    <t>НАЛОГИ НА ПРИБЫЛЬ, ДОХОДЫ</t>
  </si>
  <si>
    <t xml:space="preserve"> 1 01 02000 01 0000 110</t>
  </si>
  <si>
    <t>Налог на доходы физических лиц</t>
  </si>
  <si>
    <t>1 03 00000 00 0000 000</t>
  </si>
  <si>
    <t>НАЛОГИ НА ТОВАРЫ,(РАБОТЫ,УСЛУГИ) РЕАЛИЗУЕМЫЕ НА ТЕРРИТОРИИ РОССИЙСКОЙ ФЕДЕРАЦИИ</t>
  </si>
  <si>
    <t>1 03 02000 01 0000 110</t>
  </si>
  <si>
    <t>Акцизы по подакцизным товарам (продукции),производимые на территории Российской Федерации</t>
  </si>
  <si>
    <t xml:space="preserve"> 1 05 00000 00 0000 000</t>
  </si>
  <si>
    <t>Налоги на совокупный доход</t>
  </si>
  <si>
    <t xml:space="preserve"> 1 05 01000 00 0000 110</t>
  </si>
  <si>
    <t>Налог, взимаемый в связи с применением упрощенной системы налогообложения</t>
  </si>
  <si>
    <t>1 05 0300001 0000 110</t>
  </si>
  <si>
    <t>Единый сельскохозяйственный налог</t>
  </si>
  <si>
    <t>1 06 00000 00 0000 000</t>
  </si>
  <si>
    <t>Налоги на имущество</t>
  </si>
  <si>
    <t xml:space="preserve"> 1 06 04011 02 1000 110</t>
  </si>
  <si>
    <t xml:space="preserve"> 1 06 04012 02 0000 110</t>
  </si>
  <si>
    <t>1 08 00000 00 0000 000</t>
  </si>
  <si>
    <t>Государственная пошлина</t>
  </si>
  <si>
    <t>1 08 04020 01 0000 110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</si>
  <si>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</si>
  <si>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</si>
  <si>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</si>
  <si>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</si>
  <si>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</si>
  <si>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</si>
  <si>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1 11 09045 10 0000 120 </t>
  </si>
  <si>
    <t>Прочие поступления от использования имущества, находящиеся в собственности поселений (за исключением имущества муниципальных автономных учреждений, а так же имущества муниципальных унитарных предприятий, в том числе казенных)</t>
  </si>
  <si>
    <t>1 13 02995 10 0000 130</t>
  </si>
  <si>
    <t>Прочие доходы от компенсации затрат бюджетов сельских поселений</t>
  </si>
  <si>
    <t>1 17 05050 10 0000 180</t>
  </si>
  <si>
    <t>Прочие неналоговые доходы бюджетов сельских поселений</t>
  </si>
  <si>
    <t xml:space="preserve"> 2 00 00000 00 0000 000</t>
  </si>
  <si>
    <t>БЕЗВОЗМЕЗДНЫЕ ПОСТУПЛЕНИЯ</t>
  </si>
  <si>
    <t xml:space="preserve"> 2 02 00000 00 0000 000</t>
  </si>
  <si>
    <t xml:space="preserve">Безвозмездные поступления от других бюджетов бюджетной системы Российской Федерации </t>
  </si>
  <si>
    <t xml:space="preserve"> 2 02 10000 00 0000 150</t>
  </si>
  <si>
    <t>Дотации бюджетам бюджетной системы Российской Федерации</t>
  </si>
  <si>
    <t xml:space="preserve"> 2 02 16001 00 0000 150</t>
  </si>
  <si>
    <t>Дотации  на выравнивание бюджетной обеспеченности из бюджетов муниципальных районов, городских округов см внутригородским делением</t>
  </si>
  <si>
    <t xml:space="preserve">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</si>
  <si>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</si>
  <si>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</si>
  <si>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</si>
  <si>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 xml:space="preserve"> 2 02 29999 10 0000 150</t>
  </si>
  <si>
    <t>Прочие субсидии бюджетам сельских поселений</t>
  </si>
  <si>
    <t xml:space="preserve"> 2 02 30000 00 0000 150</t>
  </si>
  <si>
    <t>Субвенции бюджетам бюджетной системы Российской Федерации</t>
  </si>
  <si>
    <t>В том числе:</t>
  </si>
  <si>
    <t xml:space="preserve"> 2 02 35930 10 0000 150</t>
  </si>
  <si>
    <t>Субвенции бюджетам сельских поселений на государственную регистрацию актов гражданского состояния</t>
  </si>
  <si>
    <t xml:space="preserve"> 2 02 35118 10 0000 150</t>
  </si>
  <si>
    <t xml:space="preserve"> 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</si>
  <si>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</si>
  <si>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</si>
  <si>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>Иные межбюджетные трансферты</t>
  </si>
  <si>
    <t xml:space="preserve"> 2 02 40014 10 0000 150</t>
  </si>
  <si>
    <t xml:space="preserve"> 2 02 49999 10 0000 150</t>
  </si>
  <si>
    <t xml:space="preserve"> 2 07 00000 00 0000 000</t>
  </si>
  <si>
    <t>Прочие безвозмездные поступления</t>
  </si>
  <si>
    <t xml:space="preserve"> 2 07 05030 10 0000 150</t>
  </si>
  <si>
    <t>Прочие безвозмездные поступления в бюджеты сельских поселений</t>
  </si>
  <si>
    <t>ВСЕГО ДОХОДОВ</t>
  </si>
  <si>
    <t>дефицит бюджета</t>
  </si>
  <si>
    <t xml:space="preserve"> 1 11 05025 10 0000 120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</si>
  <si>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</si>
  <si>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</si>
  <si>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</si>
  <si>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</si>
  <si>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Транспортный налог с организаций</t>
  </si>
  <si>
    <t>Транспортный налог с физических лиц</t>
  </si>
  <si>
    <t xml:space="preserve"> 1 06 06033 10 0000 110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</si>
  <si>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</si>
  <si>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</si>
  <si>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</si>
  <si>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</si>
  <si>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</si>
  <si>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</si>
  <si>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2 02 45479 10 0000 150</t>
  </si>
  <si>
    <t>Межбюджетные трансферты, передаваемые бюджетам сельских поселений на реализациюмероприятий по восстановлению автодорог регионального или межмуниципального и местного значения при ликвидации последствий чрезвычайных ситуаций</t>
  </si>
  <si>
    <t>Прочие межбюджетные трансферты, передаваемые бюджетам сельских поселений</t>
  </si>
  <si>
    <t>Приложение №1 к решению Совета депутатов Сусанинского сельского поселения Ульчского муниципального района Хабаровского края от  20.04.2023г.  № 19</t>
  </si>
  <si>
    <t xml:space="preserve">Поступление доходов в бюджет Сусанинского сельского поселения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</si>
</sst>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00"/>
    <numFmt numFmtId="167" formatCode="0.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5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top" wrapText="1"/>
    </xf>
    <xf numFmtId="164" fontId="6" fillId="3" borderId="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49" fontId="13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0" fillId="0" borderId="0" xfId="0" applyNumberFormat="1"/>
    <xf numFmtId="164" fontId="7" fillId="0" borderId="2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vertical="center"/>
    </xf>
    <xf numFmtId="164" fontId="15" fillId="0" borderId="5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7" fillId="3" borderId="5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7" xfId="0" applyNumberFormat="1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65" fontId="15" fillId="0" borderId="5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justify" vertical="center" wrapText="1"/>
    </xf>
    <xf numFmtId="0" fontId="19" fillId="0" borderId="0" xfId="0" applyFont="1"/>
    <xf numFmtId="49" fontId="2" fillId="0" borderId="0" xfId="0" applyNumberFormat="1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wrapText="1"/>
    </xf>
    <xf numFmtId="0" fontId="8" fillId="0" borderId="11" xfId="0" applyFont="1" applyBorder="1" applyAlignment="1">
      <alignment horizontal="left" vertical="center" wrapText="1"/>
    </xf>
    <xf numFmtId="0" fontId="20" fillId="0" borderId="2" xfId="0" applyFont="1" applyBorder="1"/>
    <xf numFmtId="0" fontId="20" fillId="0" borderId="0" xfId="0" applyFont="1" applyAlignment="1">
      <alignment wrapText="1"/>
    </xf>
    <xf numFmtId="166" fontId="7" fillId="2" borderId="9" xfId="0" applyNumberFormat="1" applyFont="1" applyFill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7" fontId="15" fillId="0" borderId="5" xfId="0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166" fontId="15" fillId="0" borderId="5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wrapText="1"/>
    </xf>
    <xf numFmtId="164" fontId="10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1;&#1070;&#1044;&#1046;&#1045;&#1058;&#1067;/&#1041;&#1070;&#1044;&#1046;&#1045;&#1058;%202022-2024/&#1041;&#1070;&#1044;&#1046;&#1045;&#1058;%202022-2024%20(&#1074;&#1090;&#1086;&#1088;&#1086;&#1077;%20&#1095;&#1090;&#1077;&#1085;&#1080;&#1077;)/&#1091;&#1090;&#1086;&#1095;&#1085;&#1077;&#1085;&#1080;&#1077;%204%20&#1086;&#1090;%2028.12.22/&#1055;&#1056;&#1048;&#1051;&#1054;&#1046;&#1045;&#1053;&#1048;&#1045;%20&#1082;%20%20&#1056;&#1077;&#1096;%2014%20&#1086;&#1090;%2028.12.22%20(2022-2024)%20(&#1059;&#1058;&#1054;&#1063;&#1053;&#1045;&#1053;&#1048;&#1045;%20&#8470;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прил 1"/>
      <sheetName val="прил 2 Прогр и Непрог"/>
      <sheetName val="РАСХОДЫ прил 3"/>
      <sheetName val="ВЕД СТРУКТ прил 4"/>
      <sheetName val="ИСТОЧНИКИ прил 5"/>
      <sheetName val="Распред объема прил 6"/>
      <sheetName val="План фин расх дор ф прил 7"/>
      <sheetName val="прил 8 Мун гарантии"/>
      <sheetName val="прил 9 Внурт заимств"/>
    </sheetNames>
    <sheetDataSet>
      <sheetData sheetId="0"/>
      <sheetData sheetId="1"/>
      <sheetData sheetId="2"/>
      <sheetData sheetId="3"/>
      <sheetData sheetId="4">
        <row r="24">
          <cell r="C24">
            <v>376.34028000000217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2"/>
  <sheetViews>
    <sheetView tabSelected="1" view="pageBreakPreview" topLeftCell="A52" zoomScale="90" zoomScaleNormal="100" zoomScaleSheetLayoutView="90" workbookViewId="0">
      <selection activeCell="B4" sqref="B4:B6"/>
    </sheetView>
  </sheetViews>
  <sheetFormatPr defaultRowHeight="15" x14ac:dyDescent="0.25"/>
  <cols>
    <col min="1" max="1" width="29.28515625" customWidth="1"/>
    <col min="2" max="2" width="71.140625" customWidth="1"/>
    <col min="3" max="3" width="21.5703125" customWidth="1"/>
    <col min="253" max="253" width="24" customWidth="1"/>
    <col min="254" max="254" width="82.5703125" customWidth="1"/>
    <col min="255" max="255" width="12.5703125" customWidth="1"/>
    <col min="256" max="256" width="15.85546875" customWidth="1"/>
    <col min="257" max="257" width="11.5703125" customWidth="1"/>
    <col min="258" max="258" width="7" customWidth="1"/>
    <col min="509" max="509" width="24" customWidth="1"/>
    <col min="510" max="510" width="82.5703125" customWidth="1"/>
    <col min="511" max="511" width="12.5703125" customWidth="1"/>
    <col min="512" max="512" width="15.85546875" customWidth="1"/>
    <col min="513" max="513" width="11.5703125" customWidth="1"/>
    <col min="514" max="514" width="7" customWidth="1"/>
    <col min="765" max="765" width="24" customWidth="1"/>
    <col min="766" max="766" width="82.5703125" customWidth="1"/>
    <col min="767" max="767" width="12.5703125" customWidth="1"/>
    <col min="768" max="768" width="15.85546875" customWidth="1"/>
    <col min="769" max="769" width="11.5703125" customWidth="1"/>
    <col min="770" max="770" width="7" customWidth="1"/>
    <col min="1021" max="1021" width="24" customWidth="1"/>
    <col min="1022" max="1022" width="82.5703125" customWidth="1"/>
    <col min="1023" max="1023" width="12.5703125" customWidth="1"/>
    <col min="1024" max="1024" width="15.85546875" customWidth="1"/>
    <col min="1025" max="1025" width="11.5703125" customWidth="1"/>
    <col min="1026" max="1026" width="7" customWidth="1"/>
    <col min="1277" max="1277" width="24" customWidth="1"/>
    <col min="1278" max="1278" width="82.5703125" customWidth="1"/>
    <col min="1279" max="1279" width="12.5703125" customWidth="1"/>
    <col min="1280" max="1280" width="15.85546875" customWidth="1"/>
    <col min="1281" max="1281" width="11.5703125" customWidth="1"/>
    <col min="1282" max="1282" width="7" customWidth="1"/>
    <col min="1533" max="1533" width="24" customWidth="1"/>
    <col min="1534" max="1534" width="82.5703125" customWidth="1"/>
    <col min="1535" max="1535" width="12.5703125" customWidth="1"/>
    <col min="1536" max="1536" width="15.85546875" customWidth="1"/>
    <col min="1537" max="1537" width="11.5703125" customWidth="1"/>
    <col min="1538" max="1538" width="7" customWidth="1"/>
    <col min="1789" max="1789" width="24" customWidth="1"/>
    <col min="1790" max="1790" width="82.5703125" customWidth="1"/>
    <col min="1791" max="1791" width="12.5703125" customWidth="1"/>
    <col min="1792" max="1792" width="15.85546875" customWidth="1"/>
    <col min="1793" max="1793" width="11.5703125" customWidth="1"/>
    <col min="1794" max="1794" width="7" customWidth="1"/>
    <col min="2045" max="2045" width="24" customWidth="1"/>
    <col min="2046" max="2046" width="82.5703125" customWidth="1"/>
    <col min="2047" max="2047" width="12.5703125" customWidth="1"/>
    <col min="2048" max="2048" width="15.85546875" customWidth="1"/>
    <col min="2049" max="2049" width="11.5703125" customWidth="1"/>
    <col min="2050" max="2050" width="7" customWidth="1"/>
    <col min="2301" max="2301" width="24" customWidth="1"/>
    <col min="2302" max="2302" width="82.5703125" customWidth="1"/>
    <col min="2303" max="2303" width="12.5703125" customWidth="1"/>
    <col min="2304" max="2304" width="15.85546875" customWidth="1"/>
    <col min="2305" max="2305" width="11.5703125" customWidth="1"/>
    <col min="2306" max="2306" width="7" customWidth="1"/>
    <col min="2557" max="2557" width="24" customWidth="1"/>
    <col min="2558" max="2558" width="82.5703125" customWidth="1"/>
    <col min="2559" max="2559" width="12.5703125" customWidth="1"/>
    <col min="2560" max="2560" width="15.85546875" customWidth="1"/>
    <col min="2561" max="2561" width="11.5703125" customWidth="1"/>
    <col min="2562" max="2562" width="7" customWidth="1"/>
    <col min="2813" max="2813" width="24" customWidth="1"/>
    <col min="2814" max="2814" width="82.5703125" customWidth="1"/>
    <col min="2815" max="2815" width="12.5703125" customWidth="1"/>
    <col min="2816" max="2816" width="15.85546875" customWidth="1"/>
    <col min="2817" max="2817" width="11.5703125" customWidth="1"/>
    <col min="2818" max="2818" width="7" customWidth="1"/>
    <col min="3069" max="3069" width="24" customWidth="1"/>
    <col min="3070" max="3070" width="82.5703125" customWidth="1"/>
    <col min="3071" max="3071" width="12.5703125" customWidth="1"/>
    <col min="3072" max="3072" width="15.85546875" customWidth="1"/>
    <col min="3073" max="3073" width="11.5703125" customWidth="1"/>
    <col min="3074" max="3074" width="7" customWidth="1"/>
    <col min="3325" max="3325" width="24" customWidth="1"/>
    <col min="3326" max="3326" width="82.5703125" customWidth="1"/>
    <col min="3327" max="3327" width="12.5703125" customWidth="1"/>
    <col min="3328" max="3328" width="15.85546875" customWidth="1"/>
    <col min="3329" max="3329" width="11.5703125" customWidth="1"/>
    <col min="3330" max="3330" width="7" customWidth="1"/>
    <col min="3581" max="3581" width="24" customWidth="1"/>
    <col min="3582" max="3582" width="82.5703125" customWidth="1"/>
    <col min="3583" max="3583" width="12.5703125" customWidth="1"/>
    <col min="3584" max="3584" width="15.85546875" customWidth="1"/>
    <col min="3585" max="3585" width="11.5703125" customWidth="1"/>
    <col min="3586" max="3586" width="7" customWidth="1"/>
    <col min="3837" max="3837" width="24" customWidth="1"/>
    <col min="3838" max="3838" width="82.5703125" customWidth="1"/>
    <col min="3839" max="3839" width="12.5703125" customWidth="1"/>
    <col min="3840" max="3840" width="15.85546875" customWidth="1"/>
    <col min="3841" max="3841" width="11.5703125" customWidth="1"/>
    <col min="3842" max="3842" width="7" customWidth="1"/>
    <col min="4093" max="4093" width="24" customWidth="1"/>
    <col min="4094" max="4094" width="82.5703125" customWidth="1"/>
    <col min="4095" max="4095" width="12.5703125" customWidth="1"/>
    <col min="4096" max="4096" width="15.85546875" customWidth="1"/>
    <col min="4097" max="4097" width="11.5703125" customWidth="1"/>
    <col min="4098" max="4098" width="7" customWidth="1"/>
    <col min="4349" max="4349" width="24" customWidth="1"/>
    <col min="4350" max="4350" width="82.5703125" customWidth="1"/>
    <col min="4351" max="4351" width="12.5703125" customWidth="1"/>
    <col min="4352" max="4352" width="15.85546875" customWidth="1"/>
    <col min="4353" max="4353" width="11.5703125" customWidth="1"/>
    <col min="4354" max="4354" width="7" customWidth="1"/>
    <col min="4605" max="4605" width="24" customWidth="1"/>
    <col min="4606" max="4606" width="82.5703125" customWidth="1"/>
    <col min="4607" max="4607" width="12.5703125" customWidth="1"/>
    <col min="4608" max="4608" width="15.85546875" customWidth="1"/>
    <col min="4609" max="4609" width="11.5703125" customWidth="1"/>
    <col min="4610" max="4610" width="7" customWidth="1"/>
    <col min="4861" max="4861" width="24" customWidth="1"/>
    <col min="4862" max="4862" width="82.5703125" customWidth="1"/>
    <col min="4863" max="4863" width="12.5703125" customWidth="1"/>
    <col min="4864" max="4864" width="15.85546875" customWidth="1"/>
    <col min="4865" max="4865" width="11.5703125" customWidth="1"/>
    <col min="4866" max="4866" width="7" customWidth="1"/>
    <col min="5117" max="5117" width="24" customWidth="1"/>
    <col min="5118" max="5118" width="82.5703125" customWidth="1"/>
    <col min="5119" max="5119" width="12.5703125" customWidth="1"/>
    <col min="5120" max="5120" width="15.85546875" customWidth="1"/>
    <col min="5121" max="5121" width="11.5703125" customWidth="1"/>
    <col min="5122" max="5122" width="7" customWidth="1"/>
    <col min="5373" max="5373" width="24" customWidth="1"/>
    <col min="5374" max="5374" width="82.5703125" customWidth="1"/>
    <col min="5375" max="5375" width="12.5703125" customWidth="1"/>
    <col min="5376" max="5376" width="15.85546875" customWidth="1"/>
    <col min="5377" max="5377" width="11.5703125" customWidth="1"/>
    <col min="5378" max="5378" width="7" customWidth="1"/>
    <col min="5629" max="5629" width="24" customWidth="1"/>
    <col min="5630" max="5630" width="82.5703125" customWidth="1"/>
    <col min="5631" max="5631" width="12.5703125" customWidth="1"/>
    <col min="5632" max="5632" width="15.85546875" customWidth="1"/>
    <col min="5633" max="5633" width="11.5703125" customWidth="1"/>
    <col min="5634" max="5634" width="7" customWidth="1"/>
    <col min="5885" max="5885" width="24" customWidth="1"/>
    <col min="5886" max="5886" width="82.5703125" customWidth="1"/>
    <col min="5887" max="5887" width="12.5703125" customWidth="1"/>
    <col min="5888" max="5888" width="15.85546875" customWidth="1"/>
    <col min="5889" max="5889" width="11.5703125" customWidth="1"/>
    <col min="5890" max="5890" width="7" customWidth="1"/>
    <col min="6141" max="6141" width="24" customWidth="1"/>
    <col min="6142" max="6142" width="82.5703125" customWidth="1"/>
    <col min="6143" max="6143" width="12.5703125" customWidth="1"/>
    <col min="6144" max="6144" width="15.85546875" customWidth="1"/>
    <col min="6145" max="6145" width="11.5703125" customWidth="1"/>
    <col min="6146" max="6146" width="7" customWidth="1"/>
    <col min="6397" max="6397" width="24" customWidth="1"/>
    <col min="6398" max="6398" width="82.5703125" customWidth="1"/>
    <col min="6399" max="6399" width="12.5703125" customWidth="1"/>
    <col min="6400" max="6400" width="15.85546875" customWidth="1"/>
    <col min="6401" max="6401" width="11.5703125" customWidth="1"/>
    <col min="6402" max="6402" width="7" customWidth="1"/>
    <col min="6653" max="6653" width="24" customWidth="1"/>
    <col min="6654" max="6654" width="82.5703125" customWidth="1"/>
    <col min="6655" max="6655" width="12.5703125" customWidth="1"/>
    <col min="6656" max="6656" width="15.85546875" customWidth="1"/>
    <col min="6657" max="6657" width="11.5703125" customWidth="1"/>
    <col min="6658" max="6658" width="7" customWidth="1"/>
    <col min="6909" max="6909" width="24" customWidth="1"/>
    <col min="6910" max="6910" width="82.5703125" customWidth="1"/>
    <col min="6911" max="6911" width="12.5703125" customWidth="1"/>
    <col min="6912" max="6912" width="15.85546875" customWidth="1"/>
    <col min="6913" max="6913" width="11.5703125" customWidth="1"/>
    <col min="6914" max="6914" width="7" customWidth="1"/>
    <col min="7165" max="7165" width="24" customWidth="1"/>
    <col min="7166" max="7166" width="82.5703125" customWidth="1"/>
    <col min="7167" max="7167" width="12.5703125" customWidth="1"/>
    <col min="7168" max="7168" width="15.85546875" customWidth="1"/>
    <col min="7169" max="7169" width="11.5703125" customWidth="1"/>
    <col min="7170" max="7170" width="7" customWidth="1"/>
    <col min="7421" max="7421" width="24" customWidth="1"/>
    <col min="7422" max="7422" width="82.5703125" customWidth="1"/>
    <col min="7423" max="7423" width="12.5703125" customWidth="1"/>
    <col min="7424" max="7424" width="15.85546875" customWidth="1"/>
    <col min="7425" max="7425" width="11.5703125" customWidth="1"/>
    <col min="7426" max="7426" width="7" customWidth="1"/>
    <col min="7677" max="7677" width="24" customWidth="1"/>
    <col min="7678" max="7678" width="82.5703125" customWidth="1"/>
    <col min="7679" max="7679" width="12.5703125" customWidth="1"/>
    <col min="7680" max="7680" width="15.85546875" customWidth="1"/>
    <col min="7681" max="7681" width="11.5703125" customWidth="1"/>
    <col min="7682" max="7682" width="7" customWidth="1"/>
    <col min="7933" max="7933" width="24" customWidth="1"/>
    <col min="7934" max="7934" width="82.5703125" customWidth="1"/>
    <col min="7935" max="7935" width="12.5703125" customWidth="1"/>
    <col min="7936" max="7936" width="15.85546875" customWidth="1"/>
    <col min="7937" max="7937" width="11.5703125" customWidth="1"/>
    <col min="7938" max="7938" width="7" customWidth="1"/>
    <col min="8189" max="8189" width="24" customWidth="1"/>
    <col min="8190" max="8190" width="82.5703125" customWidth="1"/>
    <col min="8191" max="8191" width="12.5703125" customWidth="1"/>
    <col min="8192" max="8192" width="15.85546875" customWidth="1"/>
    <col min="8193" max="8193" width="11.5703125" customWidth="1"/>
    <col min="8194" max="8194" width="7" customWidth="1"/>
    <col min="8445" max="8445" width="24" customWidth="1"/>
    <col min="8446" max="8446" width="82.5703125" customWidth="1"/>
    <col min="8447" max="8447" width="12.5703125" customWidth="1"/>
    <col min="8448" max="8448" width="15.85546875" customWidth="1"/>
    <col min="8449" max="8449" width="11.5703125" customWidth="1"/>
    <col min="8450" max="8450" width="7" customWidth="1"/>
    <col min="8701" max="8701" width="24" customWidth="1"/>
    <col min="8702" max="8702" width="82.5703125" customWidth="1"/>
    <col min="8703" max="8703" width="12.5703125" customWidth="1"/>
    <col min="8704" max="8704" width="15.85546875" customWidth="1"/>
    <col min="8705" max="8705" width="11.5703125" customWidth="1"/>
    <col min="8706" max="8706" width="7" customWidth="1"/>
    <col min="8957" max="8957" width="24" customWidth="1"/>
    <col min="8958" max="8958" width="82.5703125" customWidth="1"/>
    <col min="8959" max="8959" width="12.5703125" customWidth="1"/>
    <col min="8960" max="8960" width="15.85546875" customWidth="1"/>
    <col min="8961" max="8961" width="11.5703125" customWidth="1"/>
    <col min="8962" max="8962" width="7" customWidth="1"/>
    <col min="9213" max="9213" width="24" customWidth="1"/>
    <col min="9214" max="9214" width="82.5703125" customWidth="1"/>
    <col min="9215" max="9215" width="12.5703125" customWidth="1"/>
    <col min="9216" max="9216" width="15.85546875" customWidth="1"/>
    <col min="9217" max="9217" width="11.5703125" customWidth="1"/>
    <col min="9218" max="9218" width="7" customWidth="1"/>
    <col min="9469" max="9469" width="24" customWidth="1"/>
    <col min="9470" max="9470" width="82.5703125" customWidth="1"/>
    <col min="9471" max="9471" width="12.5703125" customWidth="1"/>
    <col min="9472" max="9472" width="15.85546875" customWidth="1"/>
    <col min="9473" max="9473" width="11.5703125" customWidth="1"/>
    <col min="9474" max="9474" width="7" customWidth="1"/>
    <col min="9725" max="9725" width="24" customWidth="1"/>
    <col min="9726" max="9726" width="82.5703125" customWidth="1"/>
    <col min="9727" max="9727" width="12.5703125" customWidth="1"/>
    <col min="9728" max="9728" width="15.85546875" customWidth="1"/>
    <col min="9729" max="9729" width="11.5703125" customWidth="1"/>
    <col min="9730" max="9730" width="7" customWidth="1"/>
    <col min="9981" max="9981" width="24" customWidth="1"/>
    <col min="9982" max="9982" width="82.5703125" customWidth="1"/>
    <col min="9983" max="9983" width="12.5703125" customWidth="1"/>
    <col min="9984" max="9984" width="15.85546875" customWidth="1"/>
    <col min="9985" max="9985" width="11.5703125" customWidth="1"/>
    <col min="9986" max="9986" width="7" customWidth="1"/>
    <col min="10237" max="10237" width="24" customWidth="1"/>
    <col min="10238" max="10238" width="82.5703125" customWidth="1"/>
    <col min="10239" max="10239" width="12.5703125" customWidth="1"/>
    <col min="10240" max="10240" width="15.85546875" customWidth="1"/>
    <col min="10241" max="10241" width="11.5703125" customWidth="1"/>
    <col min="10242" max="10242" width="7" customWidth="1"/>
    <col min="10493" max="10493" width="24" customWidth="1"/>
    <col min="10494" max="10494" width="82.5703125" customWidth="1"/>
    <col min="10495" max="10495" width="12.5703125" customWidth="1"/>
    <col min="10496" max="10496" width="15.85546875" customWidth="1"/>
    <col min="10497" max="10497" width="11.5703125" customWidth="1"/>
    <col min="10498" max="10498" width="7" customWidth="1"/>
    <col min="10749" max="10749" width="24" customWidth="1"/>
    <col min="10750" max="10750" width="82.5703125" customWidth="1"/>
    <col min="10751" max="10751" width="12.5703125" customWidth="1"/>
    <col min="10752" max="10752" width="15.85546875" customWidth="1"/>
    <col min="10753" max="10753" width="11.5703125" customWidth="1"/>
    <col min="10754" max="10754" width="7" customWidth="1"/>
    <col min="11005" max="11005" width="24" customWidth="1"/>
    <col min="11006" max="11006" width="82.5703125" customWidth="1"/>
    <col min="11007" max="11007" width="12.5703125" customWidth="1"/>
    <col min="11008" max="11008" width="15.85546875" customWidth="1"/>
    <col min="11009" max="11009" width="11.5703125" customWidth="1"/>
    <col min="11010" max="11010" width="7" customWidth="1"/>
    <col min="11261" max="11261" width="24" customWidth="1"/>
    <col min="11262" max="11262" width="82.5703125" customWidth="1"/>
    <col min="11263" max="11263" width="12.5703125" customWidth="1"/>
    <col min="11264" max="11264" width="15.85546875" customWidth="1"/>
    <col min="11265" max="11265" width="11.5703125" customWidth="1"/>
    <col min="11266" max="11266" width="7" customWidth="1"/>
    <col min="11517" max="11517" width="24" customWidth="1"/>
    <col min="11518" max="11518" width="82.5703125" customWidth="1"/>
    <col min="11519" max="11519" width="12.5703125" customWidth="1"/>
    <col min="11520" max="11520" width="15.85546875" customWidth="1"/>
    <col min="11521" max="11521" width="11.5703125" customWidth="1"/>
    <col min="11522" max="11522" width="7" customWidth="1"/>
    <col min="11773" max="11773" width="24" customWidth="1"/>
    <col min="11774" max="11774" width="82.5703125" customWidth="1"/>
    <col min="11775" max="11775" width="12.5703125" customWidth="1"/>
    <col min="11776" max="11776" width="15.85546875" customWidth="1"/>
    <col min="11777" max="11777" width="11.5703125" customWidth="1"/>
    <col min="11778" max="11778" width="7" customWidth="1"/>
    <col min="12029" max="12029" width="24" customWidth="1"/>
    <col min="12030" max="12030" width="82.5703125" customWidth="1"/>
    <col min="12031" max="12031" width="12.5703125" customWidth="1"/>
    <col min="12032" max="12032" width="15.85546875" customWidth="1"/>
    <col min="12033" max="12033" width="11.5703125" customWidth="1"/>
    <col min="12034" max="12034" width="7" customWidth="1"/>
    <col min="12285" max="12285" width="24" customWidth="1"/>
    <col min="12286" max="12286" width="82.5703125" customWidth="1"/>
    <col min="12287" max="12287" width="12.5703125" customWidth="1"/>
    <col min="12288" max="12288" width="15.85546875" customWidth="1"/>
    <col min="12289" max="12289" width="11.5703125" customWidth="1"/>
    <col min="12290" max="12290" width="7" customWidth="1"/>
    <col min="12541" max="12541" width="24" customWidth="1"/>
    <col min="12542" max="12542" width="82.5703125" customWidth="1"/>
    <col min="12543" max="12543" width="12.5703125" customWidth="1"/>
    <col min="12544" max="12544" width="15.85546875" customWidth="1"/>
    <col min="12545" max="12545" width="11.5703125" customWidth="1"/>
    <col min="12546" max="12546" width="7" customWidth="1"/>
    <col min="12797" max="12797" width="24" customWidth="1"/>
    <col min="12798" max="12798" width="82.5703125" customWidth="1"/>
    <col min="12799" max="12799" width="12.5703125" customWidth="1"/>
    <col min="12800" max="12800" width="15.85546875" customWidth="1"/>
    <col min="12801" max="12801" width="11.5703125" customWidth="1"/>
    <col min="12802" max="12802" width="7" customWidth="1"/>
    <col min="13053" max="13053" width="24" customWidth="1"/>
    <col min="13054" max="13054" width="82.5703125" customWidth="1"/>
    <col min="13055" max="13055" width="12.5703125" customWidth="1"/>
    <col min="13056" max="13056" width="15.85546875" customWidth="1"/>
    <col min="13057" max="13057" width="11.5703125" customWidth="1"/>
    <col min="13058" max="13058" width="7" customWidth="1"/>
    <col min="13309" max="13309" width="24" customWidth="1"/>
    <col min="13310" max="13310" width="82.5703125" customWidth="1"/>
    <col min="13311" max="13311" width="12.5703125" customWidth="1"/>
    <col min="13312" max="13312" width="15.85546875" customWidth="1"/>
    <col min="13313" max="13313" width="11.5703125" customWidth="1"/>
    <col min="13314" max="13314" width="7" customWidth="1"/>
    <col min="13565" max="13565" width="24" customWidth="1"/>
    <col min="13566" max="13566" width="82.5703125" customWidth="1"/>
    <col min="13567" max="13567" width="12.5703125" customWidth="1"/>
    <col min="13568" max="13568" width="15.85546875" customWidth="1"/>
    <col min="13569" max="13569" width="11.5703125" customWidth="1"/>
    <col min="13570" max="13570" width="7" customWidth="1"/>
    <col min="13821" max="13821" width="24" customWidth="1"/>
    <col min="13822" max="13822" width="82.5703125" customWidth="1"/>
    <col min="13823" max="13823" width="12.5703125" customWidth="1"/>
    <col min="13824" max="13824" width="15.85546875" customWidth="1"/>
    <col min="13825" max="13825" width="11.5703125" customWidth="1"/>
    <col min="13826" max="13826" width="7" customWidth="1"/>
    <col min="14077" max="14077" width="24" customWidth="1"/>
    <col min="14078" max="14078" width="82.5703125" customWidth="1"/>
    <col min="14079" max="14079" width="12.5703125" customWidth="1"/>
    <col min="14080" max="14080" width="15.85546875" customWidth="1"/>
    <col min="14081" max="14081" width="11.5703125" customWidth="1"/>
    <col min="14082" max="14082" width="7" customWidth="1"/>
    <col min="14333" max="14333" width="24" customWidth="1"/>
    <col min="14334" max="14334" width="82.5703125" customWidth="1"/>
    <col min="14335" max="14335" width="12.5703125" customWidth="1"/>
    <col min="14336" max="14336" width="15.85546875" customWidth="1"/>
    <col min="14337" max="14337" width="11.5703125" customWidth="1"/>
    <col min="14338" max="14338" width="7" customWidth="1"/>
    <col min="14589" max="14589" width="24" customWidth="1"/>
    <col min="14590" max="14590" width="82.5703125" customWidth="1"/>
    <col min="14591" max="14591" width="12.5703125" customWidth="1"/>
    <col min="14592" max="14592" width="15.85546875" customWidth="1"/>
    <col min="14593" max="14593" width="11.5703125" customWidth="1"/>
    <col min="14594" max="14594" width="7" customWidth="1"/>
    <col min="14845" max="14845" width="24" customWidth="1"/>
    <col min="14846" max="14846" width="82.5703125" customWidth="1"/>
    <col min="14847" max="14847" width="12.5703125" customWidth="1"/>
    <col min="14848" max="14848" width="15.85546875" customWidth="1"/>
    <col min="14849" max="14849" width="11.5703125" customWidth="1"/>
    <col min="14850" max="14850" width="7" customWidth="1"/>
    <col min="15101" max="15101" width="24" customWidth="1"/>
    <col min="15102" max="15102" width="82.5703125" customWidth="1"/>
    <col min="15103" max="15103" width="12.5703125" customWidth="1"/>
    <col min="15104" max="15104" width="15.85546875" customWidth="1"/>
    <col min="15105" max="15105" width="11.5703125" customWidth="1"/>
    <col min="15106" max="15106" width="7" customWidth="1"/>
    <col min="15357" max="15357" width="24" customWidth="1"/>
    <col min="15358" max="15358" width="82.5703125" customWidth="1"/>
    <col min="15359" max="15359" width="12.5703125" customWidth="1"/>
    <col min="15360" max="15360" width="15.85546875" customWidth="1"/>
    <col min="15361" max="15361" width="11.5703125" customWidth="1"/>
    <col min="15362" max="15362" width="7" customWidth="1"/>
    <col min="15613" max="15613" width="24" customWidth="1"/>
    <col min="15614" max="15614" width="82.5703125" customWidth="1"/>
    <col min="15615" max="15615" width="12.5703125" customWidth="1"/>
    <col min="15616" max="15616" width="15.85546875" customWidth="1"/>
    <col min="15617" max="15617" width="11.5703125" customWidth="1"/>
    <col min="15618" max="15618" width="7" customWidth="1"/>
    <col min="15869" max="15869" width="24" customWidth="1"/>
    <col min="15870" max="15870" width="82.5703125" customWidth="1"/>
    <col min="15871" max="15871" width="12.5703125" customWidth="1"/>
    <col min="15872" max="15872" width="15.85546875" customWidth="1"/>
    <col min="15873" max="15873" width="11.5703125" customWidth="1"/>
    <col min="15874" max="15874" width="7" customWidth="1"/>
    <col min="16125" max="16125" width="24" customWidth="1"/>
    <col min="16126" max="16126" width="82.5703125" customWidth="1"/>
    <col min="16127" max="16127" width="12.5703125" customWidth="1"/>
    <col min="16128" max="16128" width="15.85546875" customWidth="1"/>
    <col min="16129" max="16129" width="11.5703125" customWidth="1"/>
    <col min="16130" max="16130" width="7" customWidth="1"/>
  </cols>
  <sheetData>
    <row r="1" spans="1:3" ht="15" customHeight="1" x14ac:dyDescent="0.25">
      <c r="B1" s="68" t="s">
        <v>87</v>
      </c>
      <c r="C1" s="68"/>
    </row>
    <row r="2" spans="1:3" x14ac:dyDescent="0.25">
      <c r="B2" s="68"/>
      <c r="C2" s="68"/>
    </row>
    <row r="3" spans="1:3" x14ac:dyDescent="0.25">
      <c r="B3" s="68"/>
      <c r="C3" s="68"/>
    </row>
    <row r="4" spans="1:3" ht="15" customHeight="1" x14ac:dyDescent="0.25">
      <c r="A4" s="1"/>
      <c r="B4" s="61" t="s">
        <v>88</v>
      </c>
      <c r="C4" s="67"/>
    </row>
    <row r="5" spans="1:3" ht="15" customHeight="1" x14ac:dyDescent="0.25">
      <c r="A5" s="1"/>
      <c r="B5" s="61"/>
    </row>
    <row r="6" spans="1:3" ht="31.5" customHeight="1" x14ac:dyDescent="0.25">
      <c r="A6" s="1"/>
      <c r="B6" s="62"/>
    </row>
    <row r="7" spans="1:3" ht="18" customHeight="1" x14ac:dyDescent="0.25">
      <c r="A7" s="63" t="s">
        <v>0</v>
      </c>
      <c r="B7" s="66" t="s">
        <v>1</v>
      </c>
      <c r="C7" s="63">
        <v>2022</v>
      </c>
    </row>
    <row r="8" spans="1:3" ht="15" customHeight="1" x14ac:dyDescent="0.25">
      <c r="A8" s="64"/>
      <c r="B8" s="66"/>
      <c r="C8" s="64"/>
    </row>
    <row r="9" spans="1:3" ht="15.75" customHeight="1" x14ac:dyDescent="0.25">
      <c r="A9" s="64"/>
      <c r="B9" s="66"/>
      <c r="C9" s="64"/>
    </row>
    <row r="10" spans="1:3" ht="18" customHeight="1" x14ac:dyDescent="0.25">
      <c r="A10" s="65"/>
      <c r="B10" s="66"/>
      <c r="C10" s="65"/>
    </row>
    <row r="11" spans="1:3" ht="20.25" customHeight="1" x14ac:dyDescent="0.25">
      <c r="A11" s="2" t="s">
        <v>2</v>
      </c>
      <c r="B11" s="3" t="s">
        <v>3</v>
      </c>
      <c r="C11" s="4">
        <f>C12+C28</f>
        <v>4093</v>
      </c>
    </row>
    <row r="12" spans="1:3" ht="20.25" customHeight="1" x14ac:dyDescent="0.25">
      <c r="A12" s="5"/>
      <c r="B12" s="6" t="s">
        <v>4</v>
      </c>
      <c r="C12" s="7">
        <f>C13+C15+C17+C20+C26</f>
        <v>2851</v>
      </c>
    </row>
    <row r="13" spans="1:3" ht="19.5" customHeight="1" x14ac:dyDescent="0.25">
      <c r="A13" s="45" t="s">
        <v>5</v>
      </c>
      <c r="B13" s="8" t="s">
        <v>6</v>
      </c>
      <c r="C13" s="24">
        <f>C14</f>
        <v>340</v>
      </c>
    </row>
    <row r="14" spans="1:3" ht="18.75" x14ac:dyDescent="0.25">
      <c r="A14" s="9" t="s">
        <v>7</v>
      </c>
      <c r="B14" s="25" t="s">
        <v>8</v>
      </c>
      <c r="C14" s="26">
        <v>340</v>
      </c>
    </row>
    <row r="15" spans="1:3" ht="31.5" x14ac:dyDescent="0.25">
      <c r="A15" s="44" t="s">
        <v>9</v>
      </c>
      <c r="B15" s="27" t="s">
        <v>10</v>
      </c>
      <c r="C15" s="28">
        <f>C16</f>
        <v>835</v>
      </c>
    </row>
    <row r="16" spans="1:3" ht="31.5" x14ac:dyDescent="0.25">
      <c r="A16" s="9" t="s">
        <v>11</v>
      </c>
      <c r="B16" s="29" t="s">
        <v>12</v>
      </c>
      <c r="C16" s="30">
        <v>835</v>
      </c>
    </row>
    <row r="17" spans="1:3" ht="19.5" x14ac:dyDescent="0.25">
      <c r="A17" s="44" t="s">
        <v>13</v>
      </c>
      <c r="B17" s="27" t="s">
        <v>14</v>
      </c>
      <c r="C17" s="28">
        <f>SUM(C18:C19)</f>
        <v>528</v>
      </c>
    </row>
    <row r="18" spans="1:3" ht="31.5" x14ac:dyDescent="0.25">
      <c r="A18" s="9" t="s">
        <v>15</v>
      </c>
      <c r="B18" s="29" t="s">
        <v>16</v>
      </c>
      <c r="C18" s="30">
        <v>520</v>
      </c>
    </row>
    <row r="19" spans="1:3" ht="18.75" x14ac:dyDescent="0.25">
      <c r="A19" s="9" t="s">
        <v>17</v>
      </c>
      <c r="B19" s="29" t="s">
        <v>18</v>
      </c>
      <c r="C19" s="30">
        <v>8</v>
      </c>
    </row>
    <row r="20" spans="1:3" ht="19.5" x14ac:dyDescent="0.25">
      <c r="A20" s="44" t="s">
        <v>19</v>
      </c>
      <c r="B20" s="27" t="s">
        <v>20</v>
      </c>
      <c r="C20" s="28">
        <f>SUM(C21:C25)</f>
        <v>1138</v>
      </c>
    </row>
    <row r="21" spans="1:3" ht="45" x14ac:dyDescent="0.25">
      <c r="A21" s="46" t="s">
        <v>73</v>
      </c>
      <c r="B21" s="47" t="s">
        <v>74</v>
      </c>
      <c r="C21" s="30">
        <v>23</v>
      </c>
    </row>
    <row r="22" spans="1:3" ht="18.75" x14ac:dyDescent="0.25">
      <c r="A22" s="48" t="s">
        <v>21</v>
      </c>
      <c r="B22" s="49" t="s">
        <v>75</v>
      </c>
      <c r="C22" s="30">
        <v>160</v>
      </c>
    </row>
    <row r="23" spans="1:3" ht="18.75" x14ac:dyDescent="0.25">
      <c r="A23" s="48" t="s">
        <v>22</v>
      </c>
      <c r="B23" s="49" t="s">
        <v>76</v>
      </c>
      <c r="C23" s="30">
        <v>250</v>
      </c>
    </row>
    <row r="24" spans="1:3" ht="30" x14ac:dyDescent="0.25">
      <c r="A24" s="48" t="s">
        <v>77</v>
      </c>
      <c r="B24" s="47" t="s">
        <v>78</v>
      </c>
      <c r="C24" s="30">
        <v>695</v>
      </c>
    </row>
    <row r="25" spans="1:3" ht="30" x14ac:dyDescent="0.25">
      <c r="A25" s="48" t="s">
        <v>79</v>
      </c>
      <c r="B25" s="47" t="s">
        <v>80</v>
      </c>
      <c r="C25" s="30">
        <v>10</v>
      </c>
    </row>
    <row r="26" spans="1:3" ht="19.5" x14ac:dyDescent="0.25">
      <c r="A26" s="44" t="s">
        <v>23</v>
      </c>
      <c r="B26" s="32" t="s">
        <v>24</v>
      </c>
      <c r="C26" s="28">
        <f>C27</f>
        <v>10</v>
      </c>
    </row>
    <row r="27" spans="1:3" ht="60" customHeight="1" x14ac:dyDescent="0.25">
      <c r="A27" s="9" t="s">
        <v>25</v>
      </c>
      <c r="B27" s="31" t="s">
        <v>26</v>
      </c>
      <c r="C27" s="30">
        <v>10</v>
      </c>
    </row>
    <row r="28" spans="1:3" ht="17.25" customHeight="1" x14ac:dyDescent="0.25">
      <c r="A28" s="11"/>
      <c r="B28" s="12" t="s">
        <v>27</v>
      </c>
      <c r="C28" s="33">
        <f>C29</f>
        <v>1242</v>
      </c>
    </row>
    <row r="29" spans="1:3" ht="47.25" x14ac:dyDescent="0.25">
      <c r="A29" s="44" t="s">
        <v>28</v>
      </c>
      <c r="B29" s="32" t="s">
        <v>29</v>
      </c>
      <c r="C29" s="28">
        <f>SUM(C30:C35)</f>
        <v>1242</v>
      </c>
    </row>
    <row r="30" spans="1:3" ht="60" x14ac:dyDescent="0.25">
      <c r="A30" s="13" t="s">
        <v>70</v>
      </c>
      <c r="B30" s="50" t="s">
        <v>81</v>
      </c>
      <c r="C30" s="35">
        <v>0</v>
      </c>
    </row>
    <row r="31" spans="1:3" ht="63" x14ac:dyDescent="0.25">
      <c r="A31" s="9" t="s">
        <v>71</v>
      </c>
      <c r="B31" s="31" t="s">
        <v>72</v>
      </c>
      <c r="C31" s="30">
        <v>0</v>
      </c>
    </row>
    <row r="32" spans="1:3" ht="31.5" x14ac:dyDescent="0.25">
      <c r="A32" s="13" t="s">
        <v>30</v>
      </c>
      <c r="B32" s="34" t="s">
        <v>31</v>
      </c>
      <c r="C32" s="35">
        <v>210</v>
      </c>
    </row>
    <row r="33" spans="1:3" ht="63" x14ac:dyDescent="0.25">
      <c r="A33" s="13" t="s">
        <v>32</v>
      </c>
      <c r="B33" s="34" t="s">
        <v>33</v>
      </c>
      <c r="C33" s="35">
        <v>32</v>
      </c>
    </row>
    <row r="34" spans="1:3" ht="31.5" x14ac:dyDescent="0.25">
      <c r="A34" s="13" t="s">
        <v>34</v>
      </c>
      <c r="B34" s="34" t="s">
        <v>35</v>
      </c>
      <c r="C34" s="35">
        <v>1000</v>
      </c>
    </row>
    <row r="35" spans="1:3" ht="19.5" thickBot="1" x14ac:dyDescent="0.3">
      <c r="A35" s="13" t="s">
        <v>36</v>
      </c>
      <c r="B35" s="34" t="s">
        <v>37</v>
      </c>
      <c r="C35" s="36">
        <v>0</v>
      </c>
    </row>
    <row r="36" spans="1:3" ht="20.25" thickTop="1" x14ac:dyDescent="0.25">
      <c r="A36" s="14" t="s">
        <v>38</v>
      </c>
      <c r="B36" s="37" t="s">
        <v>39</v>
      </c>
      <c r="C36" s="51">
        <f>C37+C52</f>
        <v>8673.7641199999998</v>
      </c>
    </row>
    <row r="37" spans="1:3" ht="31.5" x14ac:dyDescent="0.25">
      <c r="A37" s="9" t="s">
        <v>40</v>
      </c>
      <c r="B37" s="29" t="s">
        <v>41</v>
      </c>
      <c r="C37" s="52">
        <f>C38+C43+C48+C41</f>
        <v>8623.7641199999998</v>
      </c>
    </row>
    <row r="38" spans="1:3" ht="18.75" x14ac:dyDescent="0.25">
      <c r="A38" s="44" t="s">
        <v>42</v>
      </c>
      <c r="B38" s="32" t="s">
        <v>43</v>
      </c>
      <c r="C38" s="53">
        <f t="shared" ref="C38:C39" si="0">C39</f>
        <v>1125.17</v>
      </c>
    </row>
    <row r="39" spans="1:3" ht="47.25" x14ac:dyDescent="0.25">
      <c r="A39" s="15" t="s">
        <v>44</v>
      </c>
      <c r="B39" s="31" t="s">
        <v>45</v>
      </c>
      <c r="C39" s="54">
        <f t="shared" si="0"/>
        <v>1125.17</v>
      </c>
    </row>
    <row r="40" spans="1:3" ht="31.5" x14ac:dyDescent="0.25">
      <c r="A40" s="15" t="s">
        <v>46</v>
      </c>
      <c r="B40" s="31" t="s">
        <v>47</v>
      </c>
      <c r="C40" s="54">
        <v>1125.17</v>
      </c>
    </row>
    <row r="41" spans="1:3" ht="31.5" x14ac:dyDescent="0.25">
      <c r="A41" s="44" t="s">
        <v>48</v>
      </c>
      <c r="B41" s="39" t="s">
        <v>49</v>
      </c>
      <c r="C41" s="53">
        <f>C42</f>
        <v>68.3</v>
      </c>
    </row>
    <row r="42" spans="1:3" ht="18.75" x14ac:dyDescent="0.25">
      <c r="A42" s="9" t="s">
        <v>50</v>
      </c>
      <c r="B42" s="31" t="s">
        <v>51</v>
      </c>
      <c r="C42" s="30">
        <f>18.95+49.35</f>
        <v>68.3</v>
      </c>
    </row>
    <row r="43" spans="1:3" ht="31.5" x14ac:dyDescent="0.25">
      <c r="A43" s="44" t="s">
        <v>52</v>
      </c>
      <c r="B43" s="32" t="s">
        <v>53</v>
      </c>
      <c r="C43" s="52">
        <f>C45+C46+C47</f>
        <v>199.41978</v>
      </c>
    </row>
    <row r="44" spans="1:3" ht="18.75" x14ac:dyDescent="0.25">
      <c r="A44" s="10"/>
      <c r="B44" s="32" t="s">
        <v>54</v>
      </c>
      <c r="C44" s="55"/>
    </row>
    <row r="45" spans="1:3" ht="31.5" x14ac:dyDescent="0.25">
      <c r="A45" s="9" t="s">
        <v>55</v>
      </c>
      <c r="B45" s="31" t="s">
        <v>56</v>
      </c>
      <c r="C45" s="56">
        <v>31.819780000000002</v>
      </c>
    </row>
    <row r="46" spans="1:3" ht="45" x14ac:dyDescent="0.25">
      <c r="A46" s="9" t="s">
        <v>57</v>
      </c>
      <c r="B46" s="50" t="s">
        <v>82</v>
      </c>
      <c r="C46" s="57">
        <f>167.35-1.95</f>
        <v>165.4</v>
      </c>
    </row>
    <row r="47" spans="1:3" ht="31.5" x14ac:dyDescent="0.25">
      <c r="A47" s="9" t="s">
        <v>58</v>
      </c>
      <c r="B47" s="31" t="s">
        <v>59</v>
      </c>
      <c r="C47" s="56">
        <v>2.2000000000000002</v>
      </c>
    </row>
    <row r="48" spans="1:3" ht="18.75" x14ac:dyDescent="0.25">
      <c r="A48" s="44" t="s">
        <v>60</v>
      </c>
      <c r="B48" s="32" t="s">
        <v>61</v>
      </c>
      <c r="C48" s="52">
        <f>SUM(C49:C51)</f>
        <v>7230.8743400000003</v>
      </c>
    </row>
    <row r="49" spans="1:3" ht="69" customHeight="1" x14ac:dyDescent="0.25">
      <c r="A49" s="9" t="s">
        <v>62</v>
      </c>
      <c r="B49" s="47" t="s">
        <v>83</v>
      </c>
      <c r="C49" s="56">
        <v>114.87304</v>
      </c>
    </row>
    <row r="50" spans="1:3" ht="67.5" customHeight="1" x14ac:dyDescent="0.25">
      <c r="A50" s="9" t="s">
        <v>84</v>
      </c>
      <c r="B50" s="47" t="s">
        <v>85</v>
      </c>
      <c r="C50" s="56">
        <v>1984.88</v>
      </c>
    </row>
    <row r="51" spans="1:3" ht="45.75" customHeight="1" x14ac:dyDescent="0.25">
      <c r="A51" s="9" t="s">
        <v>63</v>
      </c>
      <c r="B51" s="58" t="s">
        <v>86</v>
      </c>
      <c r="C51" s="38">
        <f>4810.15+320.9713</f>
        <v>5131.1212999999998</v>
      </c>
    </row>
    <row r="52" spans="1:3" ht="18.75" x14ac:dyDescent="0.25">
      <c r="A52" s="44" t="s">
        <v>64</v>
      </c>
      <c r="B52" s="32" t="s">
        <v>65</v>
      </c>
      <c r="C52" s="59">
        <f>C53</f>
        <v>50</v>
      </c>
    </row>
    <row r="53" spans="1:3" ht="18.75" x14ac:dyDescent="0.25">
      <c r="A53" s="9" t="s">
        <v>66</v>
      </c>
      <c r="B53" s="31" t="s">
        <v>67</v>
      </c>
      <c r="C53" s="30">
        <v>50</v>
      </c>
    </row>
    <row r="54" spans="1:3" ht="18.75" x14ac:dyDescent="0.25">
      <c r="A54" s="16"/>
      <c r="B54" s="17" t="s">
        <v>68</v>
      </c>
      <c r="C54" s="52">
        <f>C36+C11</f>
        <v>12766.76412</v>
      </c>
    </row>
    <row r="55" spans="1:3" ht="15.75" x14ac:dyDescent="0.25">
      <c r="A55" s="18"/>
      <c r="B55" s="19" t="s">
        <v>69</v>
      </c>
      <c r="C55" s="60">
        <f>'[1]ИСТОЧНИКИ прил 5'!C24</f>
        <v>376.34028000000217</v>
      </c>
    </row>
    <row r="56" spans="1:3" ht="15.75" x14ac:dyDescent="0.25">
      <c r="A56" s="40"/>
      <c r="B56" s="41"/>
      <c r="C56" s="42"/>
    </row>
    <row r="57" spans="1:3" ht="15.75" x14ac:dyDescent="0.25">
      <c r="A57" s="40"/>
      <c r="B57" s="41"/>
      <c r="C57" s="42"/>
    </row>
    <row r="58" spans="1:3" ht="15.75" x14ac:dyDescent="0.25">
      <c r="A58" s="40"/>
      <c r="B58" s="41"/>
      <c r="C58" s="42"/>
    </row>
    <row r="59" spans="1:3" ht="15.75" x14ac:dyDescent="0.25">
      <c r="A59" s="40"/>
      <c r="B59" s="41"/>
      <c r="C59" s="42"/>
    </row>
    <row r="60" spans="1:3" ht="15.75" x14ac:dyDescent="0.25">
      <c r="A60" s="22"/>
      <c r="B60" s="43"/>
      <c r="C60" s="43"/>
    </row>
    <row r="61" spans="1:3" ht="15.75" x14ac:dyDescent="0.25">
      <c r="A61" s="20"/>
      <c r="B61" s="21"/>
      <c r="C61" s="21"/>
    </row>
    <row r="62" spans="1:3" ht="15.75" x14ac:dyDescent="0.25">
      <c r="A62" s="20"/>
      <c r="B62" s="21"/>
      <c r="C62" s="21"/>
    </row>
    <row r="63" spans="1:3" ht="15.75" x14ac:dyDescent="0.25">
      <c r="A63" s="20"/>
      <c r="B63" s="21"/>
      <c r="C63" s="21"/>
    </row>
    <row r="64" spans="1:3" ht="15.75" x14ac:dyDescent="0.25">
      <c r="A64" s="20"/>
      <c r="B64" s="21"/>
      <c r="C64" s="21"/>
    </row>
    <row r="65" spans="1:3" ht="15.75" x14ac:dyDescent="0.25">
      <c r="A65" s="20"/>
      <c r="B65" s="21"/>
      <c r="C65" s="21"/>
    </row>
    <row r="66" spans="1:3" ht="15.75" x14ac:dyDescent="0.25">
      <c r="A66" s="20"/>
      <c r="B66" s="21"/>
      <c r="C66" s="21"/>
    </row>
    <row r="67" spans="1:3" ht="15.75" x14ac:dyDescent="0.25">
      <c r="A67" s="20"/>
      <c r="B67" s="21"/>
      <c r="C67" s="21"/>
    </row>
    <row r="68" spans="1:3" ht="15.75" x14ac:dyDescent="0.25">
      <c r="A68" s="22"/>
      <c r="B68" s="43"/>
      <c r="C68" s="43"/>
    </row>
    <row r="69" spans="1:3" ht="15.75" x14ac:dyDescent="0.25">
      <c r="A69" s="20"/>
      <c r="B69" s="21"/>
      <c r="C69" s="21"/>
    </row>
    <row r="70" spans="1:3" ht="15.75" x14ac:dyDescent="0.25">
      <c r="A70" s="22"/>
      <c r="B70" s="43"/>
      <c r="C70" s="43"/>
    </row>
    <row r="71" spans="1:3" ht="15.75" x14ac:dyDescent="0.25">
      <c r="A71" s="20"/>
      <c r="B71" s="21"/>
      <c r="C71" s="21"/>
    </row>
    <row r="72" spans="1:3" ht="15.75" x14ac:dyDescent="0.25">
      <c r="A72" s="20"/>
      <c r="B72" s="21"/>
      <c r="C72" s="21"/>
    </row>
    <row r="73" spans="1:3" ht="15.75" x14ac:dyDescent="0.25">
      <c r="A73" s="20"/>
      <c r="B73" s="21"/>
      <c r="C73" s="21"/>
    </row>
    <row r="74" spans="1:3" ht="15.75" x14ac:dyDescent="0.25">
      <c r="A74" s="20"/>
      <c r="B74" s="21"/>
      <c r="C74" s="21"/>
    </row>
    <row r="75" spans="1:3" ht="15.75" x14ac:dyDescent="0.25">
      <c r="A75" s="22"/>
      <c r="B75" s="43"/>
      <c r="C75" s="43"/>
    </row>
    <row r="76" spans="1:3" ht="15.75" x14ac:dyDescent="0.25">
      <c r="A76" s="20"/>
      <c r="B76" s="21"/>
      <c r="C76" s="21"/>
    </row>
    <row r="77" spans="1:3" ht="15.75" x14ac:dyDescent="0.25">
      <c r="A77" s="20"/>
      <c r="B77" s="21"/>
      <c r="C77" s="21"/>
    </row>
    <row r="78" spans="1:3" ht="15.75" x14ac:dyDescent="0.25">
      <c r="A78" s="20"/>
      <c r="B78" s="21"/>
      <c r="C78" s="21"/>
    </row>
    <row r="79" spans="1:3" ht="15.75" x14ac:dyDescent="0.25">
      <c r="A79" s="20"/>
      <c r="B79" s="21"/>
      <c r="C79" s="21"/>
    </row>
    <row r="80" spans="1:3" ht="15.75" x14ac:dyDescent="0.25">
      <c r="A80" s="22"/>
      <c r="B80" s="43"/>
      <c r="C80" s="43"/>
    </row>
    <row r="81" spans="1:3" ht="15.75" x14ac:dyDescent="0.25">
      <c r="A81" s="20"/>
      <c r="B81" s="21"/>
      <c r="C81" s="21"/>
    </row>
    <row r="82" spans="1:3" ht="15.75" x14ac:dyDescent="0.25">
      <c r="A82" s="20"/>
      <c r="B82" s="21"/>
      <c r="C82" s="21"/>
    </row>
    <row r="83" spans="1:3" ht="15.75" x14ac:dyDescent="0.25">
      <c r="A83" s="20"/>
      <c r="B83" s="21"/>
      <c r="C83" s="21"/>
    </row>
    <row r="84" spans="1:3" ht="15.75" x14ac:dyDescent="0.25">
      <c r="A84" s="20"/>
      <c r="B84" s="21"/>
      <c r="C84" s="21"/>
    </row>
    <row r="85" spans="1:3" ht="15.75" x14ac:dyDescent="0.25">
      <c r="A85" s="20"/>
      <c r="B85" s="21"/>
      <c r="C85" s="21"/>
    </row>
    <row r="86" spans="1:3" ht="15.75" x14ac:dyDescent="0.25">
      <c r="A86" s="20"/>
      <c r="B86" s="21"/>
      <c r="C86" s="21"/>
    </row>
    <row r="87" spans="1:3" ht="15.75" x14ac:dyDescent="0.25">
      <c r="A87" s="20"/>
      <c r="B87" s="21"/>
      <c r="C87" s="21"/>
    </row>
    <row r="88" spans="1:3" ht="15.75" x14ac:dyDescent="0.25">
      <c r="A88" s="20"/>
      <c r="B88" s="21"/>
      <c r="C88" s="21"/>
    </row>
    <row r="89" spans="1:3" ht="15.75" x14ac:dyDescent="0.25">
      <c r="A89" s="22"/>
      <c r="B89" s="43"/>
      <c r="C89" s="43"/>
    </row>
    <row r="90" spans="1:3" ht="15.75" x14ac:dyDescent="0.25">
      <c r="A90" s="20"/>
      <c r="B90" s="21"/>
      <c r="C90" s="21"/>
    </row>
    <row r="91" spans="1:3" ht="15.75" x14ac:dyDescent="0.25">
      <c r="A91" s="20"/>
      <c r="B91" s="21"/>
      <c r="C91" s="21"/>
    </row>
    <row r="92" spans="1:3" ht="15.75" x14ac:dyDescent="0.25">
      <c r="A92" s="20"/>
      <c r="B92" s="21"/>
      <c r="C92" s="21"/>
    </row>
    <row r="93" spans="1:3" ht="15.75" x14ac:dyDescent="0.25">
      <c r="A93" s="20"/>
      <c r="B93" s="21"/>
      <c r="C93" s="21"/>
    </row>
    <row r="94" spans="1:3" ht="15.75" x14ac:dyDescent="0.25">
      <c r="A94" s="22"/>
      <c r="B94" s="43"/>
      <c r="C94" s="43"/>
    </row>
    <row r="95" spans="1:3" ht="15.75" x14ac:dyDescent="0.25">
      <c r="A95" s="20"/>
      <c r="B95" s="21"/>
      <c r="C95" s="21"/>
    </row>
    <row r="96" spans="1:3" ht="15.75" x14ac:dyDescent="0.25">
      <c r="A96" s="20"/>
      <c r="B96" s="21"/>
      <c r="C96" s="21"/>
    </row>
    <row r="97" spans="1:3" ht="15.75" x14ac:dyDescent="0.25">
      <c r="A97" s="20"/>
      <c r="B97" s="21"/>
      <c r="C97" s="21"/>
    </row>
    <row r="98" spans="1:3" ht="15.75" x14ac:dyDescent="0.25">
      <c r="A98" s="20"/>
      <c r="B98" s="21"/>
      <c r="C98" s="21"/>
    </row>
    <row r="99" spans="1:3" ht="15.75" x14ac:dyDescent="0.25">
      <c r="A99" s="20"/>
      <c r="B99" s="21"/>
      <c r="C99" s="21"/>
    </row>
    <row r="100" spans="1:3" ht="15.75" x14ac:dyDescent="0.25">
      <c r="A100" s="20"/>
      <c r="B100" s="21"/>
      <c r="C100" s="21"/>
    </row>
    <row r="101" spans="1:3" x14ac:dyDescent="0.25">
      <c r="B101" s="23"/>
      <c r="C101" s="23"/>
    </row>
    <row r="102" spans="1:3" x14ac:dyDescent="0.25">
      <c r="A102" s="22"/>
      <c r="B102" s="23"/>
      <c r="C102" s="23"/>
    </row>
  </sheetData>
  <mergeCells count="5">
    <mergeCell ref="B4:B6"/>
    <mergeCell ref="A7:A10"/>
    <mergeCell ref="B7:B10"/>
    <mergeCell ref="C7:C10"/>
    <mergeCell ref="B1:C3"/>
  </mergeCells>
  <pageMargins left="0.70866141732283472" right="0.70866141732283472" top="0" bottom="0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2021-04-15T13:23:22Z</cp:lastPrinted>
  <dcterms:created xsi:type="dcterms:W3CDTF">2015-06-05T18:19:34Z</dcterms:created>
  <dcterms:modified xsi:type="dcterms:W3CDTF">2023-05-02T06:56:29Z</dcterms:modified>
</cp:coreProperties>
</file>