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в ИСПОЛНЕНИЕ БЮДЖЕТА за 2022г\ПРОЕКТ НА СЛУШАНИЯ за 2021 (04.04.2022)\ПРОЕКТ РЕШЕНИЯ об ИСПОЛНЕНИИ бюджета за 2021г. с приложениями\"/>
    </mc:Choice>
  </mc:AlternateContent>
  <xr:revisionPtr revIDLastSave="0" documentId="13_ncr:1_{46487570-25C4-4879-BF1E-ECD0D15F08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3" i="1" l="1"/>
  <c r="F212" i="1" s="1"/>
  <c r="F211" i="1" s="1"/>
  <c r="F209" i="1"/>
  <c r="F208" i="1" s="1"/>
  <c r="F207" i="1" s="1"/>
  <c r="F206" i="1" s="1"/>
  <c r="F205" i="1" s="1"/>
  <c r="F204" i="1" s="1"/>
  <c r="F202" i="1"/>
  <c r="F201" i="1"/>
  <c r="F200" i="1" s="1"/>
  <c r="F199" i="1" s="1"/>
  <c r="F197" i="1"/>
  <c r="F196" i="1" s="1"/>
  <c r="F195" i="1" s="1"/>
  <c r="F194" i="1" s="1"/>
  <c r="F193" i="1" s="1"/>
  <c r="F191" i="1"/>
  <c r="F190" i="1" s="1"/>
  <c r="F189" i="1" s="1"/>
  <c r="F186" i="1"/>
  <c r="F185" i="1"/>
  <c r="F184" i="1" s="1"/>
  <c r="F182" i="1"/>
  <c r="F181" i="1" s="1"/>
  <c r="F180" i="1" s="1"/>
  <c r="F177" i="1"/>
  <c r="F176" i="1" s="1"/>
  <c r="F175" i="1" s="1"/>
  <c r="F174" i="1" s="1"/>
  <c r="F172" i="1"/>
  <c r="F171" i="1" s="1"/>
  <c r="F170" i="1" s="1"/>
  <c r="F165" i="1"/>
  <c r="F164" i="1" s="1"/>
  <c r="F163" i="1" s="1"/>
  <c r="F161" i="1"/>
  <c r="F159" i="1"/>
  <c r="F158" i="1"/>
  <c r="F157" i="1" s="1"/>
  <c r="F152" i="1"/>
  <c r="F151" i="1" s="1"/>
  <c r="F150" i="1" s="1"/>
  <c r="F148" i="1" s="1"/>
  <c r="F145" i="1"/>
  <c r="F143" i="1"/>
  <c r="F142" i="1" s="1"/>
  <c r="F140" i="1" s="1"/>
  <c r="F139" i="1"/>
  <c r="F138" i="1" s="1"/>
  <c r="F137" i="1" s="1"/>
  <c r="F136" i="1" s="1"/>
  <c r="F135" i="1"/>
  <c r="F134" i="1" s="1"/>
  <c r="F133" i="1" s="1"/>
  <c r="F132" i="1" s="1"/>
  <c r="F131" i="1" s="1"/>
  <c r="F128" i="1"/>
  <c r="F126" i="1"/>
  <c r="F125" i="1"/>
  <c r="F124" i="1" s="1"/>
  <c r="F123" i="1" s="1"/>
  <c r="F119" i="1"/>
  <c r="F118" i="1"/>
  <c r="F117" i="1" s="1"/>
  <c r="F116" i="1" s="1"/>
  <c r="F115" i="1" s="1"/>
  <c r="F113" i="1"/>
  <c r="F112" i="1" s="1"/>
  <c r="F109" i="1"/>
  <c r="F108" i="1" s="1"/>
  <c r="F100" i="1"/>
  <c r="F99" i="1" s="1"/>
  <c r="F98" i="1" s="1"/>
  <c r="F97" i="1" s="1"/>
  <c r="F96" i="1" s="1"/>
  <c r="F95" i="1" s="1"/>
  <c r="F94" i="1" s="1"/>
  <c r="F92" i="1"/>
  <c r="F91" i="1" s="1"/>
  <c r="F89" i="1"/>
  <c r="F88" i="1" s="1"/>
  <c r="F82" i="1"/>
  <c r="F81" i="1" s="1"/>
  <c r="F80" i="1" s="1"/>
  <c r="F79" i="1" s="1"/>
  <c r="F77" i="1"/>
  <c r="F76" i="1" s="1"/>
  <c r="F75" i="1" s="1"/>
  <c r="F73" i="1"/>
  <c r="F72" i="1" s="1"/>
  <c r="F70" i="1"/>
  <c r="F69" i="1"/>
  <c r="F67" i="1"/>
  <c r="F66" i="1"/>
  <c r="F65" i="1" s="1"/>
  <c r="F63" i="1"/>
  <c r="F62" i="1" s="1"/>
  <c r="F60" i="1"/>
  <c r="F59" i="1" s="1"/>
  <c r="F54" i="1"/>
  <c r="F53" i="1"/>
  <c r="F52" i="1" s="1"/>
  <c r="F50" i="1"/>
  <c r="F49" i="1" s="1"/>
  <c r="F48" i="1" s="1"/>
  <c r="F44" i="1"/>
  <c r="F43" i="1" s="1"/>
  <c r="F39" i="1"/>
  <c r="F38" i="1"/>
  <c r="F35" i="1"/>
  <c r="F34" i="1" s="1"/>
  <c r="F33" i="1" s="1"/>
  <c r="F32" i="1" s="1"/>
  <c r="F31" i="1"/>
  <c r="F29" i="1"/>
  <c r="F18" i="1"/>
  <c r="F17" i="1" s="1"/>
  <c r="F16" i="1" s="1"/>
  <c r="F14" i="1" s="1"/>
  <c r="F37" i="1" l="1"/>
  <c r="F28" i="1"/>
  <c r="F27" i="1" s="1"/>
  <c r="F26" i="1" s="1"/>
  <c r="F179" i="1"/>
  <c r="F168" i="1" s="1"/>
  <c r="F167" i="1" s="1"/>
  <c r="F122" i="1"/>
  <c r="F15" i="1"/>
  <c r="F107" i="1"/>
  <c r="F106" i="1" s="1"/>
  <c r="F105" i="1" s="1"/>
  <c r="F104" i="1" s="1"/>
  <c r="F155" i="1"/>
  <c r="F156" i="1"/>
  <c r="F87" i="1"/>
  <c r="F86" i="1" s="1"/>
  <c r="F85" i="1" s="1"/>
  <c r="F84" i="1" s="1"/>
  <c r="F130" i="1"/>
  <c r="F129" i="1"/>
  <c r="F121" i="1" s="1"/>
  <c r="F25" i="1"/>
  <c r="F24" i="1" s="1"/>
  <c r="F23" i="1" s="1"/>
  <c r="F13" i="1" s="1"/>
  <c r="F58" i="1"/>
  <c r="F57" i="1" s="1"/>
  <c r="F169" i="1"/>
  <c r="F154" i="1" l="1"/>
  <c r="F215" i="1" s="1"/>
</calcChain>
</file>

<file path=xl/sharedStrings.xml><?xml version="1.0" encoding="utf-8"?>
<sst xmlns="http://schemas.openxmlformats.org/spreadsheetml/2006/main" count="804" uniqueCount="171">
  <si>
    <t>Р3</t>
  </si>
  <si>
    <t>ПР</t>
  </si>
  <si>
    <t>Наименование показателя</t>
  </si>
  <si>
    <t>ЦСР</t>
  </si>
  <si>
    <t>Вр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</si>
  <si>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</si>
  <si>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</si>
  <si>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</si>
  <si>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</si>
  <si>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</si>
  <si>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субъектов Российской Федерации и муниципального образования</t>
  </si>
  <si>
    <t>02</t>
  </si>
  <si>
    <t>Руководство и  управление в сфере установленных функций органов государственной власти, субъектов Российской Федерации и органов местного  самоуправления</t>
  </si>
  <si>
    <t>8100000000</t>
  </si>
  <si>
    <t>Глава  сельского поселения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</si>
  <si>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</si>
  <si>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</si>
  <si>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 Фонд оплаты труда государственных (муниципальных) органов </t>
  </si>
  <si>
    <t>811000Д030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</si>
  <si>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</si>
  <si>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</si>
  <si>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</si>
  <si>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функций аппарата органов местного самоуправления</t>
  </si>
  <si>
    <t>Аппарат органов местного самоуправления</t>
  </si>
  <si>
    <t>8310000005</t>
  </si>
  <si>
    <t>831000Д030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</si>
  <si>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</si>
  <si>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</si>
  <si>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                                          </t>
  </si>
  <si>
    <t>Закупка товаров, работ, услуг в сфере информационно-коммуникационных технологий</t>
  </si>
  <si>
    <t xml:space="preserve">Прочая закупка товаров, работ и услуг 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</si>
  <si>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</si>
  <si>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</si>
  <si>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</si>
  <si>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</si>
  <si>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</si>
  <si>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831000П320</t>
  </si>
  <si>
    <t>Иные выплаты персоналу государственных (муниципальных) органов, за исключением фонда оплаты труда. Оплата командировочных расходов к месту учебы</t>
  </si>
  <si>
    <t>Прочая закупка товаров, работ и услуг. Оплата за профессиональное дополнительное образование</t>
  </si>
  <si>
    <t>Субсидии бюджетов МО края на организацию дополнительного профессионального образования лиц, замещающих выборные должности и муниципальных служащих в рамках гос. Программы "Содействие развитию местного самоуправления Хабаровского края"</t>
  </si>
  <si>
    <t>95200SС310</t>
  </si>
  <si>
    <t xml:space="preserve"> 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значения, в соответствии с заключенными соглашениями – полномочия по разработке прогноза социально-экономического развития, основных показателей развития муниципального сектора, мониторинг выполнения прогнозных данных сельских поселений</t>
  </si>
  <si>
    <t>Межбюджетные трансферты</t>
  </si>
  <si>
    <t>Иные межбюджетные трансферты</t>
  </si>
  <si>
    <t>Обеспечение проведение выборов и референдумов</t>
  </si>
  <si>
    <t>07</t>
  </si>
  <si>
    <t>Проведение выборов и референдумов</t>
  </si>
  <si>
    <t>Проведение выборов Главы муниципального образования</t>
  </si>
  <si>
    <t>Специальные расходы</t>
  </si>
  <si>
    <t>Резервные фонды</t>
  </si>
  <si>
    <t>11</t>
  </si>
  <si>
    <t>Прочие непрограммные расходы в рамках непрограммных расходов органов местного самоуправления и муниципальных учреждений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</si>
  <si>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</si>
  <si>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</si>
  <si>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</si>
  <si>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13</t>
  </si>
  <si>
    <t>Прочие непрограммные расходы органов местного самоуправления и муниципальных учреждений</t>
  </si>
  <si>
    <t>Выполнение других обязательств государства</t>
  </si>
  <si>
    <t>Уплата прочих налогов, сборов и иных платежей</t>
  </si>
  <si>
    <t>Закупка товаров, работ и услуг для обеспечения государственных (муниципальных) нужд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</si>
  <si>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</si>
  <si>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</si>
  <si>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</si>
  <si>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</si>
  <si>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 xml:space="preserve">Фонд оплаты труда государственных (муниципальных) органов </t>
  </si>
  <si>
    <t>Национальная безопасность и правоохранительная деятельность</t>
  </si>
  <si>
    <t xml:space="preserve"> Органы юстиции</t>
  </si>
  <si>
    <t>Руководство и управление в сфере установленных функций</t>
  </si>
  <si>
    <t>Государственная  регистрация актов гражданского состояния</t>
  </si>
  <si>
    <t>Закупка товаров, работ и  услуг 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</si>
  <si>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</si>
  <si>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09</t>
  </si>
  <si>
    <t>10</t>
  </si>
  <si>
    <t>Национальная экономика</t>
  </si>
  <si>
    <t>Сельское хозяйство и рыболовство</t>
  </si>
  <si>
    <t>05</t>
  </si>
  <si>
    <t>9540000000</t>
  </si>
  <si>
    <t>9540000050</t>
  </si>
  <si>
    <t xml:space="preserve">Иные межбюджетные ассигнования                             </t>
  </si>
  <si>
    <t>800</t>
  </si>
  <si>
    <t>Субсидии юридическим лицам (кроме некоммерческих организаций), индивидуальным предпринимателям, физическим лицам- производителям товаров, работ и услуг)</t>
  </si>
  <si>
    <t>810</t>
  </si>
  <si>
    <t>Субсидии(гранты в форме субсидий) на финансовое обеспечение затрат в связи с производством (реализацией товаров), выполнением работ, оказанием услуг, не подлежащие казначейскому сопровождению</t>
  </si>
  <si>
    <t>813</t>
  </si>
  <si>
    <t>Субсидии бюджетам сельских поселений в рамках подпрограммы "Развитие с/х потребительской кооперации и малых форм хозяйствования" гос. Программы Хабаровского края "Развитие с/х и регулирования рынков с/х продукции, сырья и продовольствия в Хабаровском крае"</t>
  </si>
  <si>
    <t>954000С730</t>
  </si>
  <si>
    <t>Дорожное хозяйство(дорожные фонды)</t>
  </si>
  <si>
    <t>Развитие транспортной системы</t>
  </si>
  <si>
    <t>8400000000</t>
  </si>
  <si>
    <t>Дорожная деятельность</t>
  </si>
  <si>
    <t>Содержание автомобильных дорог общего пользования в границах населенных пунктов</t>
  </si>
  <si>
    <t xml:space="preserve">Организация и осуществление дорожной деятельности в части приведения в нормативное состояние автомобильных дорог общего пользования местного значения </t>
  </si>
  <si>
    <t>200</t>
  </si>
  <si>
    <t>240</t>
  </si>
  <si>
    <t>Прочая закупка товаров, работ и услуг. Межбюджетные трансферты по осуществлению дорожной деятельности в части приведения в нормативное состояние автомобильных дорог общего пользования местного значения по аварийно-восстановительным работам после паводка 2019 года.</t>
  </si>
  <si>
    <t>244</t>
  </si>
  <si>
    <t>957000000</t>
  </si>
  <si>
    <t>Расходы на реконструкцию автодорог сельского поселения</t>
  </si>
  <si>
    <t>9570000053</t>
  </si>
  <si>
    <t xml:space="preserve">Иные закупки товаров, работ и услуг для обеспечения государственных (муниципальных) нужд                   </t>
  </si>
  <si>
    <t>Прочая закупка товаров, работ и услуг</t>
  </si>
  <si>
    <t>Жилищно-коммунальное хозяйство</t>
  </si>
  <si>
    <t>Жилищноге хозяйство</t>
  </si>
  <si>
    <t>Поддержка жилищного хозяйства</t>
  </si>
  <si>
    <t>8500000000</t>
  </si>
  <si>
    <t>Капитальный ремонт муниципального жилищного фонда</t>
  </si>
  <si>
    <t>Иные закупки товаров, работ и услуг для обеспечения государственных(муниципальных) нужд</t>
  </si>
  <si>
    <t>Капитальный ремонт</t>
  </si>
  <si>
    <r>
      <t xml:space="preserve">Расходы по осуществлению полномочий по вопросам местного значения муниципальных районов, выполняемых органами местного самоуправления на основании Соглашений </t>
    </r>
    <r>
      <rPr>
        <b/>
        <i/>
        <sz val="10"/>
        <color indexed="8"/>
        <rFont val="Times New Roman"/>
        <family val="1"/>
        <charset val="204"/>
      </rPr>
      <t>по содержанию муниципального жилищного фонда</t>
    </r>
  </si>
  <si>
    <t>8520000439</t>
  </si>
  <si>
    <t xml:space="preserve">Благоустройство </t>
  </si>
  <si>
    <t>Уличное освещение</t>
  </si>
  <si>
    <t>Расходы на содержание сетей уличного освещения и освещения улиц</t>
  </si>
  <si>
    <t>8710000036</t>
  </si>
  <si>
    <t xml:space="preserve"> Прочая закупка товаров, работ и  услуг </t>
  </si>
  <si>
    <t>Организация и содержание мест захоронения</t>
  </si>
  <si>
    <t>Организация и содержание мест захоронения (кладбищ)</t>
  </si>
  <si>
    <t>Прочие мероприятия по благоустройству городских округов и поселений</t>
  </si>
  <si>
    <t>Организация и содержание мест захоронения бытовых отходов</t>
  </si>
  <si>
    <t>Прочие мероприятия по благоустройству поселения</t>
  </si>
  <si>
    <t>8740000040</t>
  </si>
  <si>
    <t>8740000440</t>
  </si>
  <si>
    <t>Культура, кинематография</t>
  </si>
  <si>
    <t>08</t>
  </si>
  <si>
    <t>Культура</t>
  </si>
  <si>
    <t>Расходы на содержание и текущий ремонт сельского Дома Культуры</t>
  </si>
  <si>
    <t>9910000055</t>
  </si>
  <si>
    <t>Социальная политика</t>
  </si>
  <si>
    <t>Пенсионное обеспечение</t>
  </si>
  <si>
    <t>Полномочия по назначению и выплате пенсий за выслугу лет муниципальным служащим сельских поселений</t>
  </si>
  <si>
    <t xml:space="preserve"> Иные межбюджетные трансферты</t>
  </si>
  <si>
    <t>Физическая культура и спорт</t>
  </si>
  <si>
    <t>Массовый спорт</t>
  </si>
  <si>
    <t>Неизвестный подраздел</t>
  </si>
  <si>
    <t>Условно утвержденные расходы</t>
  </si>
  <si>
    <t>Всего расходов</t>
  </si>
  <si>
    <t>8310000000</t>
  </si>
  <si>
    <t>Расходы на выплаты по оплате труда работников, органов местного самоуправления</t>
  </si>
  <si>
    <t>100</t>
  </si>
  <si>
    <t xml:space="preserve"> Фонд оплаты труда государственных (муниципальных) органов по переданным полномочиям</t>
  </si>
  <si>
    <t>Расходы на оплату труда специалисту по переданным полномочиям в области жилищных отношений, в соответствии с заключенным Соглашением</t>
  </si>
  <si>
    <t>8310000441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</si>
  <si>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</si>
  <si>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по переданным полномочиям</t>
  </si>
  <si>
    <t>129</t>
  </si>
  <si>
    <t>Расходы на обеспечение функций органов местного самоуправления</t>
  </si>
  <si>
    <t>247</t>
  </si>
  <si>
    <t>Муниципальная программа «Развитие муниципальной службы в Сусанинском сельском поселении Ульчского муниципального района на 2021-2025 годы»</t>
  </si>
  <si>
    <t>Повышение квалификации, профессиональная переподготовка и обучение муниципальных служащих администрации Сусанинского сельского поселения на 2021-2025 годы»</t>
  </si>
  <si>
    <t>Защита населения и территории от чрезвычайных ситуаций природного и техногенного характера, гражданской обороны. Обеспечение пожарной безопасности</t>
  </si>
  <si>
    <t>Муниципальная программа «Развитие сельского хозяйства в Сусанинском сельском поселении Ульчского муниципального района на 2021-2025 годы»</t>
  </si>
  <si>
    <t>Расходы по ликвидации несанкционированных свалок</t>
  </si>
  <si>
    <t>Муниципальная программа «Развитие физической культуры и спорта в Сусанинском сельском поселении на 2018-2024 годы»</t>
  </si>
  <si>
    <t>Организация и проведение спортивных массовых мероприятий в рамках муниципальной программы развития физической культуры и спорта в Сусанинском сельском поселении на 2018-2024 годы</t>
  </si>
  <si>
    <t>120</t>
  </si>
  <si>
    <t xml:space="preserve"> Закон Хабаровского края от 24.11.201г № 49 «О наделении органов местного самоуправления Хабаровского края государственными полномочиями Хабаровского края по применению законодательства об административных правонарушениях»</t>
  </si>
  <si>
    <t>831000441</t>
  </si>
  <si>
    <t>95200SС311</t>
  </si>
  <si>
    <t>8420054790</t>
  </si>
  <si>
    <t>Муниципальная программа «Комплексное развитие транспортной инфраструктуры Сусанинского сельского поселения Ульчского муниципального района Хабаровского края на 2016-2025гг». Ремонт автодороги к скважине с. Сусанино, тротуары</t>
  </si>
  <si>
    <t xml:space="preserve">Муниципальная программа «Развитие и поддержка субъектов малого и среднего предпринимательства в Сусанинском сельском поселении Ульчского муниципального района Хабаровского края на 2022-2025гг». </t>
  </si>
  <si>
    <t>12</t>
  </si>
  <si>
    <t>958000000</t>
  </si>
  <si>
    <r>
      <t xml:space="preserve">Проведение </t>
    </r>
    <r>
      <rPr>
        <sz val="10"/>
        <color rgb="FF000000"/>
        <rFont val="Times New Roman"/>
        <family val="1"/>
        <charset val="204"/>
      </rPr>
      <t>торжественных мероприятий в честь праздника «День российского предпринимательства», оказание содействия предпринимателям района по участию в краевом конкурсе «Предприниматель года».</t>
    </r>
  </si>
  <si>
    <t>9580000054</t>
  </si>
  <si>
    <t>Прочая закупка товаров, работ и услуг. Расходы на проведение торжественных мероприятий в честь праздника «День российского предпринимательства»</t>
  </si>
  <si>
    <t>Прочая закупка товаров, работ и услуг  Приобретение прожекторов</t>
  </si>
  <si>
    <t xml:space="preserve">Прочая закупка товаров, работ и услуг. Поддержание санитарного состояния сёл. Уборка территории от ТБО и мусора. </t>
  </si>
  <si>
    <r>
      <t xml:space="preserve">Расходы по осуществлению полномочий по вопросам местного значения муниципальных районов, выполняемых органами местного самоуправления на основании Соглашений </t>
    </r>
    <r>
      <rPr>
        <b/>
        <i/>
        <sz val="10"/>
        <color indexed="8"/>
        <rFont val="Times New Roman"/>
        <family val="1"/>
        <charset val="204"/>
      </rPr>
      <t xml:space="preserve">по организации </t>
    </r>
    <r>
      <rPr>
        <b/>
        <i/>
        <sz val="11"/>
        <color indexed="8"/>
        <rFont val="Times New Roman"/>
        <family val="1"/>
        <charset val="204"/>
      </rPr>
      <t>сбора и вывоза бытовых отходов и мусора</t>
    </r>
  </si>
  <si>
    <t>Приложение №3 к решению Совета депутатов Сусанинского сельского поселения Ульчского муниципального района Хабаровского края от 20.04.2023г.  № 19</t>
  </si>
  <si>
    <t xml:space="preserve">Распределение бюджетных ассигнований по разделам, подразделам, целевым статьям и  видам расходов классификации расходов бюджета Сусанинского сельского поселения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</si>
</sst>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00"/>
    <numFmt numFmtId="166" formatCode="0.0000"/>
    <numFmt numFmtId="167" formatCode="0.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wrapText="1"/>
    </xf>
    <xf numFmtId="49" fontId="12" fillId="0" borderId="6" xfId="0" applyNumberFormat="1" applyFont="1" applyBorder="1" applyAlignment="1">
      <alignment vertical="top" wrapText="1"/>
    </xf>
    <xf numFmtId="49" fontId="12" fillId="0" borderId="6" xfId="0" applyNumberFormat="1" applyFont="1" applyBorder="1" applyAlignment="1">
      <alignment horizontal="center" vertical="top" wrapText="1"/>
    </xf>
    <xf numFmtId="49" fontId="13" fillId="3" borderId="6" xfId="0" applyNumberFormat="1" applyFont="1" applyFill="1" applyBorder="1" applyAlignment="1">
      <alignment horizontal="justify" vertical="top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5" fillId="4" borderId="6" xfId="0" applyFont="1" applyFill="1" applyBorder="1" applyAlignment="1">
      <alignment vertical="top" wrapText="1"/>
    </xf>
    <xf numFmtId="49" fontId="1" fillId="0" borderId="6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top" wrapText="1"/>
    </xf>
    <xf numFmtId="49" fontId="12" fillId="0" borderId="10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49" fontId="12" fillId="0" borderId="11" xfId="0" applyNumberFormat="1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top" wrapText="1"/>
    </xf>
    <xf numFmtId="49" fontId="17" fillId="0" borderId="9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vertical="top" wrapText="1"/>
    </xf>
    <xf numFmtId="0" fontId="13" fillId="3" borderId="6" xfId="0" applyFont="1" applyFill="1" applyBorder="1" applyAlignment="1">
      <alignment vertical="top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49" fontId="12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top" wrapText="1"/>
    </xf>
    <xf numFmtId="49" fontId="2" fillId="0" borderId="10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vertical="center"/>
    </xf>
    <xf numFmtId="164" fontId="12" fillId="0" borderId="6" xfId="0" applyNumberFormat="1" applyFont="1" applyBorder="1" applyAlignment="1">
      <alignment horizontal="center" vertical="top" wrapText="1"/>
    </xf>
    <xf numFmtId="0" fontId="15" fillId="4" borderId="6" xfId="0" applyFont="1" applyFill="1" applyBorder="1" applyAlignment="1">
      <alignment horizontal="justify" vertical="top" wrapText="1"/>
    </xf>
    <xf numFmtId="49" fontId="15" fillId="4" borderId="6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vertical="top" wrapText="1"/>
    </xf>
    <xf numFmtId="49" fontId="2" fillId="4" borderId="6" xfId="0" applyNumberFormat="1" applyFont="1" applyFill="1" applyBorder="1" applyAlignment="1">
      <alignment horizontal="center" vertical="top" wrapText="1"/>
    </xf>
    <xf numFmtId="49" fontId="2" fillId="4" borderId="6" xfId="0" applyNumberFormat="1" applyFont="1" applyFill="1" applyBorder="1" applyAlignment="1">
      <alignment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left" vertical="center" wrapText="1"/>
    </xf>
    <xf numFmtId="49" fontId="19" fillId="4" borderId="6" xfId="0" applyNumberFormat="1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49" fontId="22" fillId="4" borderId="6" xfId="0" applyNumberFormat="1" applyFont="1" applyFill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164" fontId="19" fillId="0" borderId="1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49" fontId="12" fillId="0" borderId="1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top" wrapText="1"/>
    </xf>
    <xf numFmtId="165" fontId="2" fillId="2" borderId="6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justify" vertical="top" wrapText="1"/>
    </xf>
    <xf numFmtId="0" fontId="15" fillId="5" borderId="6" xfId="0" applyFont="1" applyFill="1" applyBorder="1" applyAlignment="1">
      <alignment horizontal="justify" vertical="top" wrapText="1"/>
    </xf>
    <xf numFmtId="49" fontId="15" fillId="5" borderId="6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vertical="top" wrapText="1"/>
    </xf>
    <xf numFmtId="49" fontId="2" fillId="5" borderId="6" xfId="0" applyNumberFormat="1" applyFont="1" applyFill="1" applyBorder="1" applyAlignment="1">
      <alignment horizontal="center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vertical="top" wrapText="1"/>
    </xf>
    <xf numFmtId="49" fontId="1" fillId="5" borderId="6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6" fontId="12" fillId="0" borderId="6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justify" vertical="top" wrapText="1"/>
    </xf>
    <xf numFmtId="0" fontId="19" fillId="3" borderId="6" xfId="0" applyFont="1" applyFill="1" applyBorder="1" applyAlignment="1">
      <alignment vertical="top" wrapText="1"/>
    </xf>
    <xf numFmtId="49" fontId="19" fillId="3" borderId="6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top" wrapText="1"/>
    </xf>
    <xf numFmtId="49" fontId="7" fillId="6" borderId="6" xfId="0" applyNumberFormat="1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vertical="center" wrapText="1"/>
    </xf>
    <xf numFmtId="0" fontId="0" fillId="0" borderId="0" xfId="0" applyBorder="1"/>
    <xf numFmtId="0" fontId="3" fillId="0" borderId="0" xfId="0" applyFont="1" applyBorder="1"/>
    <xf numFmtId="0" fontId="0" fillId="0" borderId="18" xfId="0" applyBorder="1"/>
    <xf numFmtId="0" fontId="2" fillId="0" borderId="1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top" wrapText="1"/>
    </xf>
    <xf numFmtId="166" fontId="12" fillId="0" borderId="6" xfId="0" applyNumberFormat="1" applyFont="1" applyBorder="1" applyAlignment="1">
      <alignment horizontal="center" vertical="top" wrapText="1"/>
    </xf>
    <xf numFmtId="165" fontId="7" fillId="3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top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6" fontId="7" fillId="5" borderId="6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167" fontId="12" fillId="0" borderId="6" xfId="0" applyNumberFormat="1" applyFont="1" applyBorder="1" applyAlignment="1">
      <alignment horizontal="center" vertical="center" wrapText="1"/>
    </xf>
    <xf numFmtId="167" fontId="7" fillId="3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6" fontId="18" fillId="0" borderId="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top" wrapText="1"/>
    </xf>
    <xf numFmtId="166" fontId="1" fillId="0" borderId="15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center"/>
    </xf>
    <xf numFmtId="164" fontId="2" fillId="3" borderId="6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7" fillId="6" borderId="6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166" fontId="19" fillId="0" borderId="5" xfId="0" applyNumberFormat="1" applyFont="1" applyBorder="1" applyAlignment="1">
      <alignment horizontal="center" vertical="center" wrapText="1"/>
    </xf>
    <xf numFmtId="166" fontId="19" fillId="0" borderId="1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66" fontId="1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5"/>
  <sheetViews>
    <sheetView tabSelected="1" workbookViewId="0">
      <selection activeCell="M9" sqref="M9"/>
    </sheetView>
  </sheetViews>
  <sheetFormatPr defaultRowHeight="15" x14ac:dyDescent="0.25"/>
  <cols>
    <col min="1" max="1" width="52.85546875" customWidth="1"/>
    <col min="2" max="2" width="6.7109375" customWidth="1"/>
    <col min="3" max="3" width="7.5703125" customWidth="1"/>
    <col min="4" max="4" width="13.28515625" customWidth="1"/>
    <col min="5" max="5" width="8" customWidth="1"/>
    <col min="6" max="6" width="26.5703125" customWidth="1"/>
    <col min="251" max="251" width="60.42578125" customWidth="1"/>
    <col min="252" max="252" width="8.28515625" customWidth="1"/>
    <col min="253" max="253" width="8.85546875" customWidth="1"/>
    <col min="254" max="254" width="13.140625" customWidth="1"/>
    <col min="255" max="255" width="8" customWidth="1"/>
    <col min="256" max="256" width="15" customWidth="1"/>
    <col min="257" max="257" width="12.85546875" customWidth="1"/>
    <col min="258" max="258" width="13.140625" customWidth="1"/>
    <col min="507" max="507" width="60.42578125" customWidth="1"/>
    <col min="508" max="508" width="8.28515625" customWidth="1"/>
    <col min="509" max="509" width="8.85546875" customWidth="1"/>
    <col min="510" max="510" width="13.140625" customWidth="1"/>
    <col min="511" max="511" width="8" customWidth="1"/>
    <col min="512" max="512" width="15" customWidth="1"/>
    <col min="513" max="513" width="12.85546875" customWidth="1"/>
    <col min="514" max="514" width="13.140625" customWidth="1"/>
    <col min="763" max="763" width="60.42578125" customWidth="1"/>
    <col min="764" max="764" width="8.28515625" customWidth="1"/>
    <col min="765" max="765" width="8.85546875" customWidth="1"/>
    <col min="766" max="766" width="13.140625" customWidth="1"/>
    <col min="767" max="767" width="8" customWidth="1"/>
    <col min="768" max="768" width="15" customWidth="1"/>
    <col min="769" max="769" width="12.85546875" customWidth="1"/>
    <col min="770" max="770" width="13.140625" customWidth="1"/>
    <col min="1019" max="1019" width="60.42578125" customWidth="1"/>
    <col min="1020" max="1020" width="8.28515625" customWidth="1"/>
    <col min="1021" max="1021" width="8.85546875" customWidth="1"/>
    <col min="1022" max="1022" width="13.140625" customWidth="1"/>
    <col min="1023" max="1023" width="8" customWidth="1"/>
    <col min="1024" max="1024" width="15" customWidth="1"/>
    <col min="1025" max="1025" width="12.85546875" customWidth="1"/>
    <col min="1026" max="1026" width="13.140625" customWidth="1"/>
    <col min="1275" max="1275" width="60.42578125" customWidth="1"/>
    <col min="1276" max="1276" width="8.28515625" customWidth="1"/>
    <col min="1277" max="1277" width="8.85546875" customWidth="1"/>
    <col min="1278" max="1278" width="13.140625" customWidth="1"/>
    <col min="1279" max="1279" width="8" customWidth="1"/>
    <col min="1280" max="1280" width="15" customWidth="1"/>
    <col min="1281" max="1281" width="12.85546875" customWidth="1"/>
    <col min="1282" max="1282" width="13.140625" customWidth="1"/>
    <col min="1531" max="1531" width="60.42578125" customWidth="1"/>
    <col min="1532" max="1532" width="8.28515625" customWidth="1"/>
    <col min="1533" max="1533" width="8.85546875" customWidth="1"/>
    <col min="1534" max="1534" width="13.140625" customWidth="1"/>
    <col min="1535" max="1535" width="8" customWidth="1"/>
    <col min="1536" max="1536" width="15" customWidth="1"/>
    <col min="1537" max="1537" width="12.85546875" customWidth="1"/>
    <col min="1538" max="1538" width="13.140625" customWidth="1"/>
    <col min="1787" max="1787" width="60.42578125" customWidth="1"/>
    <col min="1788" max="1788" width="8.28515625" customWidth="1"/>
    <col min="1789" max="1789" width="8.85546875" customWidth="1"/>
    <col min="1790" max="1790" width="13.140625" customWidth="1"/>
    <col min="1791" max="1791" width="8" customWidth="1"/>
    <col min="1792" max="1792" width="15" customWidth="1"/>
    <col min="1793" max="1793" width="12.85546875" customWidth="1"/>
    <col min="1794" max="1794" width="13.140625" customWidth="1"/>
    <col min="2043" max="2043" width="60.42578125" customWidth="1"/>
    <col min="2044" max="2044" width="8.28515625" customWidth="1"/>
    <col min="2045" max="2045" width="8.85546875" customWidth="1"/>
    <col min="2046" max="2046" width="13.140625" customWidth="1"/>
    <col min="2047" max="2047" width="8" customWidth="1"/>
    <col min="2048" max="2048" width="15" customWidth="1"/>
    <col min="2049" max="2049" width="12.85546875" customWidth="1"/>
    <col min="2050" max="2050" width="13.140625" customWidth="1"/>
    <col min="2299" max="2299" width="60.42578125" customWidth="1"/>
    <col min="2300" max="2300" width="8.28515625" customWidth="1"/>
    <col min="2301" max="2301" width="8.85546875" customWidth="1"/>
    <col min="2302" max="2302" width="13.140625" customWidth="1"/>
    <col min="2303" max="2303" width="8" customWidth="1"/>
    <col min="2304" max="2304" width="15" customWidth="1"/>
    <col min="2305" max="2305" width="12.85546875" customWidth="1"/>
    <col min="2306" max="2306" width="13.140625" customWidth="1"/>
    <col min="2555" max="2555" width="60.42578125" customWidth="1"/>
    <col min="2556" max="2556" width="8.28515625" customWidth="1"/>
    <col min="2557" max="2557" width="8.85546875" customWidth="1"/>
    <col min="2558" max="2558" width="13.140625" customWidth="1"/>
    <col min="2559" max="2559" width="8" customWidth="1"/>
    <col min="2560" max="2560" width="15" customWidth="1"/>
    <col min="2561" max="2561" width="12.85546875" customWidth="1"/>
    <col min="2562" max="2562" width="13.140625" customWidth="1"/>
    <col min="2811" max="2811" width="60.42578125" customWidth="1"/>
    <col min="2812" max="2812" width="8.28515625" customWidth="1"/>
    <col min="2813" max="2813" width="8.85546875" customWidth="1"/>
    <col min="2814" max="2814" width="13.140625" customWidth="1"/>
    <col min="2815" max="2815" width="8" customWidth="1"/>
    <col min="2816" max="2816" width="15" customWidth="1"/>
    <col min="2817" max="2817" width="12.85546875" customWidth="1"/>
    <col min="2818" max="2818" width="13.140625" customWidth="1"/>
    <col min="3067" max="3067" width="60.42578125" customWidth="1"/>
    <col min="3068" max="3068" width="8.28515625" customWidth="1"/>
    <col min="3069" max="3069" width="8.85546875" customWidth="1"/>
    <col min="3070" max="3070" width="13.140625" customWidth="1"/>
    <col min="3071" max="3071" width="8" customWidth="1"/>
    <col min="3072" max="3072" width="15" customWidth="1"/>
    <col min="3073" max="3073" width="12.85546875" customWidth="1"/>
    <col min="3074" max="3074" width="13.140625" customWidth="1"/>
    <col min="3323" max="3323" width="60.42578125" customWidth="1"/>
    <col min="3324" max="3324" width="8.28515625" customWidth="1"/>
    <col min="3325" max="3325" width="8.85546875" customWidth="1"/>
    <col min="3326" max="3326" width="13.140625" customWidth="1"/>
    <col min="3327" max="3327" width="8" customWidth="1"/>
    <col min="3328" max="3328" width="15" customWidth="1"/>
    <col min="3329" max="3329" width="12.85546875" customWidth="1"/>
    <col min="3330" max="3330" width="13.140625" customWidth="1"/>
    <col min="3579" max="3579" width="60.42578125" customWidth="1"/>
    <col min="3580" max="3580" width="8.28515625" customWidth="1"/>
    <col min="3581" max="3581" width="8.85546875" customWidth="1"/>
    <col min="3582" max="3582" width="13.140625" customWidth="1"/>
    <col min="3583" max="3583" width="8" customWidth="1"/>
    <col min="3584" max="3584" width="15" customWidth="1"/>
    <col min="3585" max="3585" width="12.85546875" customWidth="1"/>
    <col min="3586" max="3586" width="13.140625" customWidth="1"/>
    <col min="3835" max="3835" width="60.42578125" customWidth="1"/>
    <col min="3836" max="3836" width="8.28515625" customWidth="1"/>
    <col min="3837" max="3837" width="8.85546875" customWidth="1"/>
    <col min="3838" max="3838" width="13.140625" customWidth="1"/>
    <col min="3839" max="3839" width="8" customWidth="1"/>
    <col min="3840" max="3840" width="15" customWidth="1"/>
    <col min="3841" max="3841" width="12.85546875" customWidth="1"/>
    <col min="3842" max="3842" width="13.140625" customWidth="1"/>
    <col min="4091" max="4091" width="60.42578125" customWidth="1"/>
    <col min="4092" max="4092" width="8.28515625" customWidth="1"/>
    <col min="4093" max="4093" width="8.85546875" customWidth="1"/>
    <col min="4094" max="4094" width="13.140625" customWidth="1"/>
    <col min="4095" max="4095" width="8" customWidth="1"/>
    <col min="4096" max="4096" width="15" customWidth="1"/>
    <col min="4097" max="4097" width="12.85546875" customWidth="1"/>
    <col min="4098" max="4098" width="13.140625" customWidth="1"/>
    <col min="4347" max="4347" width="60.42578125" customWidth="1"/>
    <col min="4348" max="4348" width="8.28515625" customWidth="1"/>
    <col min="4349" max="4349" width="8.85546875" customWidth="1"/>
    <col min="4350" max="4350" width="13.140625" customWidth="1"/>
    <col min="4351" max="4351" width="8" customWidth="1"/>
    <col min="4352" max="4352" width="15" customWidth="1"/>
    <col min="4353" max="4353" width="12.85546875" customWidth="1"/>
    <col min="4354" max="4354" width="13.140625" customWidth="1"/>
    <col min="4603" max="4603" width="60.42578125" customWidth="1"/>
    <col min="4604" max="4604" width="8.28515625" customWidth="1"/>
    <col min="4605" max="4605" width="8.85546875" customWidth="1"/>
    <col min="4606" max="4606" width="13.140625" customWidth="1"/>
    <col min="4607" max="4607" width="8" customWidth="1"/>
    <col min="4608" max="4608" width="15" customWidth="1"/>
    <col min="4609" max="4609" width="12.85546875" customWidth="1"/>
    <col min="4610" max="4610" width="13.140625" customWidth="1"/>
    <col min="4859" max="4859" width="60.42578125" customWidth="1"/>
    <col min="4860" max="4860" width="8.28515625" customWidth="1"/>
    <col min="4861" max="4861" width="8.85546875" customWidth="1"/>
    <col min="4862" max="4862" width="13.140625" customWidth="1"/>
    <col min="4863" max="4863" width="8" customWidth="1"/>
    <col min="4864" max="4864" width="15" customWidth="1"/>
    <col min="4865" max="4865" width="12.85546875" customWidth="1"/>
    <col min="4866" max="4866" width="13.140625" customWidth="1"/>
    <col min="5115" max="5115" width="60.42578125" customWidth="1"/>
    <col min="5116" max="5116" width="8.28515625" customWidth="1"/>
    <col min="5117" max="5117" width="8.85546875" customWidth="1"/>
    <col min="5118" max="5118" width="13.140625" customWidth="1"/>
    <col min="5119" max="5119" width="8" customWidth="1"/>
    <col min="5120" max="5120" width="15" customWidth="1"/>
    <col min="5121" max="5121" width="12.85546875" customWidth="1"/>
    <col min="5122" max="5122" width="13.140625" customWidth="1"/>
    <col min="5371" max="5371" width="60.42578125" customWidth="1"/>
    <col min="5372" max="5372" width="8.28515625" customWidth="1"/>
    <col min="5373" max="5373" width="8.85546875" customWidth="1"/>
    <col min="5374" max="5374" width="13.140625" customWidth="1"/>
    <col min="5375" max="5375" width="8" customWidth="1"/>
    <col min="5376" max="5376" width="15" customWidth="1"/>
    <col min="5377" max="5377" width="12.85546875" customWidth="1"/>
    <col min="5378" max="5378" width="13.140625" customWidth="1"/>
    <col min="5627" max="5627" width="60.42578125" customWidth="1"/>
    <col min="5628" max="5628" width="8.28515625" customWidth="1"/>
    <col min="5629" max="5629" width="8.85546875" customWidth="1"/>
    <col min="5630" max="5630" width="13.140625" customWidth="1"/>
    <col min="5631" max="5631" width="8" customWidth="1"/>
    <col min="5632" max="5632" width="15" customWidth="1"/>
    <col min="5633" max="5633" width="12.85546875" customWidth="1"/>
    <col min="5634" max="5634" width="13.140625" customWidth="1"/>
    <col min="5883" max="5883" width="60.42578125" customWidth="1"/>
    <col min="5884" max="5884" width="8.28515625" customWidth="1"/>
    <col min="5885" max="5885" width="8.85546875" customWidth="1"/>
    <col min="5886" max="5886" width="13.140625" customWidth="1"/>
    <col min="5887" max="5887" width="8" customWidth="1"/>
    <col min="5888" max="5888" width="15" customWidth="1"/>
    <col min="5889" max="5889" width="12.85546875" customWidth="1"/>
    <col min="5890" max="5890" width="13.140625" customWidth="1"/>
    <col min="6139" max="6139" width="60.42578125" customWidth="1"/>
    <col min="6140" max="6140" width="8.28515625" customWidth="1"/>
    <col min="6141" max="6141" width="8.85546875" customWidth="1"/>
    <col min="6142" max="6142" width="13.140625" customWidth="1"/>
    <col min="6143" max="6143" width="8" customWidth="1"/>
    <col min="6144" max="6144" width="15" customWidth="1"/>
    <col min="6145" max="6145" width="12.85546875" customWidth="1"/>
    <col min="6146" max="6146" width="13.140625" customWidth="1"/>
    <col min="6395" max="6395" width="60.42578125" customWidth="1"/>
    <col min="6396" max="6396" width="8.28515625" customWidth="1"/>
    <col min="6397" max="6397" width="8.85546875" customWidth="1"/>
    <col min="6398" max="6398" width="13.140625" customWidth="1"/>
    <col min="6399" max="6399" width="8" customWidth="1"/>
    <col min="6400" max="6400" width="15" customWidth="1"/>
    <col min="6401" max="6401" width="12.85546875" customWidth="1"/>
    <col min="6402" max="6402" width="13.140625" customWidth="1"/>
    <col min="6651" max="6651" width="60.42578125" customWidth="1"/>
    <col min="6652" max="6652" width="8.28515625" customWidth="1"/>
    <col min="6653" max="6653" width="8.85546875" customWidth="1"/>
    <col min="6654" max="6654" width="13.140625" customWidth="1"/>
    <col min="6655" max="6655" width="8" customWidth="1"/>
    <col min="6656" max="6656" width="15" customWidth="1"/>
    <col min="6657" max="6657" width="12.85546875" customWidth="1"/>
    <col min="6658" max="6658" width="13.140625" customWidth="1"/>
    <col min="6907" max="6907" width="60.42578125" customWidth="1"/>
    <col min="6908" max="6908" width="8.28515625" customWidth="1"/>
    <col min="6909" max="6909" width="8.85546875" customWidth="1"/>
    <col min="6910" max="6910" width="13.140625" customWidth="1"/>
    <col min="6911" max="6911" width="8" customWidth="1"/>
    <col min="6912" max="6912" width="15" customWidth="1"/>
    <col min="6913" max="6913" width="12.85546875" customWidth="1"/>
    <col min="6914" max="6914" width="13.140625" customWidth="1"/>
    <col min="7163" max="7163" width="60.42578125" customWidth="1"/>
    <col min="7164" max="7164" width="8.28515625" customWidth="1"/>
    <col min="7165" max="7165" width="8.85546875" customWidth="1"/>
    <col min="7166" max="7166" width="13.140625" customWidth="1"/>
    <col min="7167" max="7167" width="8" customWidth="1"/>
    <col min="7168" max="7168" width="15" customWidth="1"/>
    <col min="7169" max="7169" width="12.85546875" customWidth="1"/>
    <col min="7170" max="7170" width="13.140625" customWidth="1"/>
    <col min="7419" max="7419" width="60.42578125" customWidth="1"/>
    <col min="7420" max="7420" width="8.28515625" customWidth="1"/>
    <col min="7421" max="7421" width="8.85546875" customWidth="1"/>
    <col min="7422" max="7422" width="13.140625" customWidth="1"/>
    <col min="7423" max="7423" width="8" customWidth="1"/>
    <col min="7424" max="7424" width="15" customWidth="1"/>
    <col min="7425" max="7425" width="12.85546875" customWidth="1"/>
    <col min="7426" max="7426" width="13.140625" customWidth="1"/>
    <col min="7675" max="7675" width="60.42578125" customWidth="1"/>
    <col min="7676" max="7676" width="8.28515625" customWidth="1"/>
    <col min="7677" max="7677" width="8.85546875" customWidth="1"/>
    <col min="7678" max="7678" width="13.140625" customWidth="1"/>
    <col min="7679" max="7679" width="8" customWidth="1"/>
    <col min="7680" max="7680" width="15" customWidth="1"/>
    <col min="7681" max="7681" width="12.85546875" customWidth="1"/>
    <col min="7682" max="7682" width="13.140625" customWidth="1"/>
    <col min="7931" max="7931" width="60.42578125" customWidth="1"/>
    <col min="7932" max="7932" width="8.28515625" customWidth="1"/>
    <col min="7933" max="7933" width="8.85546875" customWidth="1"/>
    <col min="7934" max="7934" width="13.140625" customWidth="1"/>
    <col min="7935" max="7935" width="8" customWidth="1"/>
    <col min="7936" max="7936" width="15" customWidth="1"/>
    <col min="7937" max="7937" width="12.85546875" customWidth="1"/>
    <col min="7938" max="7938" width="13.140625" customWidth="1"/>
    <col min="8187" max="8187" width="60.42578125" customWidth="1"/>
    <col min="8188" max="8188" width="8.28515625" customWidth="1"/>
    <col min="8189" max="8189" width="8.85546875" customWidth="1"/>
    <col min="8190" max="8190" width="13.140625" customWidth="1"/>
    <col min="8191" max="8191" width="8" customWidth="1"/>
    <col min="8192" max="8192" width="15" customWidth="1"/>
    <col min="8193" max="8193" width="12.85546875" customWidth="1"/>
    <col min="8194" max="8194" width="13.140625" customWidth="1"/>
    <col min="8443" max="8443" width="60.42578125" customWidth="1"/>
    <col min="8444" max="8444" width="8.28515625" customWidth="1"/>
    <col min="8445" max="8445" width="8.85546875" customWidth="1"/>
    <col min="8446" max="8446" width="13.140625" customWidth="1"/>
    <col min="8447" max="8447" width="8" customWidth="1"/>
    <col min="8448" max="8448" width="15" customWidth="1"/>
    <col min="8449" max="8449" width="12.85546875" customWidth="1"/>
    <col min="8450" max="8450" width="13.140625" customWidth="1"/>
    <col min="8699" max="8699" width="60.42578125" customWidth="1"/>
    <col min="8700" max="8700" width="8.28515625" customWidth="1"/>
    <col min="8701" max="8701" width="8.85546875" customWidth="1"/>
    <col min="8702" max="8702" width="13.140625" customWidth="1"/>
    <col min="8703" max="8703" width="8" customWidth="1"/>
    <col min="8704" max="8704" width="15" customWidth="1"/>
    <col min="8705" max="8705" width="12.85546875" customWidth="1"/>
    <col min="8706" max="8706" width="13.140625" customWidth="1"/>
    <col min="8955" max="8955" width="60.42578125" customWidth="1"/>
    <col min="8956" max="8956" width="8.28515625" customWidth="1"/>
    <col min="8957" max="8957" width="8.85546875" customWidth="1"/>
    <col min="8958" max="8958" width="13.140625" customWidth="1"/>
    <col min="8959" max="8959" width="8" customWidth="1"/>
    <col min="8960" max="8960" width="15" customWidth="1"/>
    <col min="8961" max="8961" width="12.85546875" customWidth="1"/>
    <col min="8962" max="8962" width="13.140625" customWidth="1"/>
    <col min="9211" max="9211" width="60.42578125" customWidth="1"/>
    <col min="9212" max="9212" width="8.28515625" customWidth="1"/>
    <col min="9213" max="9213" width="8.85546875" customWidth="1"/>
    <col min="9214" max="9214" width="13.140625" customWidth="1"/>
    <col min="9215" max="9215" width="8" customWidth="1"/>
    <col min="9216" max="9216" width="15" customWidth="1"/>
    <col min="9217" max="9217" width="12.85546875" customWidth="1"/>
    <col min="9218" max="9218" width="13.140625" customWidth="1"/>
    <col min="9467" max="9467" width="60.42578125" customWidth="1"/>
    <col min="9468" max="9468" width="8.28515625" customWidth="1"/>
    <col min="9469" max="9469" width="8.85546875" customWidth="1"/>
    <col min="9470" max="9470" width="13.140625" customWidth="1"/>
    <col min="9471" max="9471" width="8" customWidth="1"/>
    <col min="9472" max="9472" width="15" customWidth="1"/>
    <col min="9473" max="9473" width="12.85546875" customWidth="1"/>
    <col min="9474" max="9474" width="13.140625" customWidth="1"/>
    <col min="9723" max="9723" width="60.42578125" customWidth="1"/>
    <col min="9724" max="9724" width="8.28515625" customWidth="1"/>
    <col min="9725" max="9725" width="8.85546875" customWidth="1"/>
    <col min="9726" max="9726" width="13.140625" customWidth="1"/>
    <col min="9727" max="9727" width="8" customWidth="1"/>
    <col min="9728" max="9728" width="15" customWidth="1"/>
    <col min="9729" max="9729" width="12.85546875" customWidth="1"/>
    <col min="9730" max="9730" width="13.140625" customWidth="1"/>
    <col min="9979" max="9979" width="60.42578125" customWidth="1"/>
    <col min="9980" max="9980" width="8.28515625" customWidth="1"/>
    <col min="9981" max="9981" width="8.85546875" customWidth="1"/>
    <col min="9982" max="9982" width="13.140625" customWidth="1"/>
    <col min="9983" max="9983" width="8" customWidth="1"/>
    <col min="9984" max="9984" width="15" customWidth="1"/>
    <col min="9985" max="9985" width="12.85546875" customWidth="1"/>
    <col min="9986" max="9986" width="13.140625" customWidth="1"/>
    <col min="10235" max="10235" width="60.42578125" customWidth="1"/>
    <col min="10236" max="10236" width="8.28515625" customWidth="1"/>
    <col min="10237" max="10237" width="8.85546875" customWidth="1"/>
    <col min="10238" max="10238" width="13.140625" customWidth="1"/>
    <col min="10239" max="10239" width="8" customWidth="1"/>
    <col min="10240" max="10240" width="15" customWidth="1"/>
    <col min="10241" max="10241" width="12.85546875" customWidth="1"/>
    <col min="10242" max="10242" width="13.140625" customWidth="1"/>
    <col min="10491" max="10491" width="60.42578125" customWidth="1"/>
    <col min="10492" max="10492" width="8.28515625" customWidth="1"/>
    <col min="10493" max="10493" width="8.85546875" customWidth="1"/>
    <col min="10494" max="10494" width="13.140625" customWidth="1"/>
    <col min="10495" max="10495" width="8" customWidth="1"/>
    <col min="10496" max="10496" width="15" customWidth="1"/>
    <col min="10497" max="10497" width="12.85546875" customWidth="1"/>
    <col min="10498" max="10498" width="13.140625" customWidth="1"/>
    <col min="10747" max="10747" width="60.42578125" customWidth="1"/>
    <col min="10748" max="10748" width="8.28515625" customWidth="1"/>
    <col min="10749" max="10749" width="8.85546875" customWidth="1"/>
    <col min="10750" max="10750" width="13.140625" customWidth="1"/>
    <col min="10751" max="10751" width="8" customWidth="1"/>
    <col min="10752" max="10752" width="15" customWidth="1"/>
    <col min="10753" max="10753" width="12.85546875" customWidth="1"/>
    <col min="10754" max="10754" width="13.140625" customWidth="1"/>
    <col min="11003" max="11003" width="60.42578125" customWidth="1"/>
    <col min="11004" max="11004" width="8.28515625" customWidth="1"/>
    <col min="11005" max="11005" width="8.85546875" customWidth="1"/>
    <col min="11006" max="11006" width="13.140625" customWidth="1"/>
    <col min="11007" max="11007" width="8" customWidth="1"/>
    <col min="11008" max="11008" width="15" customWidth="1"/>
    <col min="11009" max="11009" width="12.85546875" customWidth="1"/>
    <col min="11010" max="11010" width="13.140625" customWidth="1"/>
    <col min="11259" max="11259" width="60.42578125" customWidth="1"/>
    <col min="11260" max="11260" width="8.28515625" customWidth="1"/>
    <col min="11261" max="11261" width="8.85546875" customWidth="1"/>
    <col min="11262" max="11262" width="13.140625" customWidth="1"/>
    <col min="11263" max="11263" width="8" customWidth="1"/>
    <col min="11264" max="11264" width="15" customWidth="1"/>
    <col min="11265" max="11265" width="12.85546875" customWidth="1"/>
    <col min="11266" max="11266" width="13.140625" customWidth="1"/>
    <col min="11515" max="11515" width="60.42578125" customWidth="1"/>
    <col min="11516" max="11516" width="8.28515625" customWidth="1"/>
    <col min="11517" max="11517" width="8.85546875" customWidth="1"/>
    <col min="11518" max="11518" width="13.140625" customWidth="1"/>
    <col min="11519" max="11519" width="8" customWidth="1"/>
    <col min="11520" max="11520" width="15" customWidth="1"/>
    <col min="11521" max="11521" width="12.85546875" customWidth="1"/>
    <col min="11522" max="11522" width="13.140625" customWidth="1"/>
    <col min="11771" max="11771" width="60.42578125" customWidth="1"/>
    <col min="11772" max="11772" width="8.28515625" customWidth="1"/>
    <col min="11773" max="11773" width="8.85546875" customWidth="1"/>
    <col min="11774" max="11774" width="13.140625" customWidth="1"/>
    <col min="11775" max="11775" width="8" customWidth="1"/>
    <col min="11776" max="11776" width="15" customWidth="1"/>
    <col min="11777" max="11777" width="12.85546875" customWidth="1"/>
    <col min="11778" max="11778" width="13.140625" customWidth="1"/>
    <col min="12027" max="12027" width="60.42578125" customWidth="1"/>
    <col min="12028" max="12028" width="8.28515625" customWidth="1"/>
    <col min="12029" max="12029" width="8.85546875" customWidth="1"/>
    <col min="12030" max="12030" width="13.140625" customWidth="1"/>
    <col min="12031" max="12031" width="8" customWidth="1"/>
    <col min="12032" max="12032" width="15" customWidth="1"/>
    <col min="12033" max="12033" width="12.85546875" customWidth="1"/>
    <col min="12034" max="12034" width="13.140625" customWidth="1"/>
    <col min="12283" max="12283" width="60.42578125" customWidth="1"/>
    <col min="12284" max="12284" width="8.28515625" customWidth="1"/>
    <col min="12285" max="12285" width="8.85546875" customWidth="1"/>
    <col min="12286" max="12286" width="13.140625" customWidth="1"/>
    <col min="12287" max="12287" width="8" customWidth="1"/>
    <col min="12288" max="12288" width="15" customWidth="1"/>
    <col min="12289" max="12289" width="12.85546875" customWidth="1"/>
    <col min="12290" max="12290" width="13.140625" customWidth="1"/>
    <col min="12539" max="12539" width="60.42578125" customWidth="1"/>
    <col min="12540" max="12540" width="8.28515625" customWidth="1"/>
    <col min="12541" max="12541" width="8.85546875" customWidth="1"/>
    <col min="12542" max="12542" width="13.140625" customWidth="1"/>
    <col min="12543" max="12543" width="8" customWidth="1"/>
    <col min="12544" max="12544" width="15" customWidth="1"/>
    <col min="12545" max="12545" width="12.85546875" customWidth="1"/>
    <col min="12546" max="12546" width="13.140625" customWidth="1"/>
    <col min="12795" max="12795" width="60.42578125" customWidth="1"/>
    <col min="12796" max="12796" width="8.28515625" customWidth="1"/>
    <col min="12797" max="12797" width="8.85546875" customWidth="1"/>
    <col min="12798" max="12798" width="13.140625" customWidth="1"/>
    <col min="12799" max="12799" width="8" customWidth="1"/>
    <col min="12800" max="12800" width="15" customWidth="1"/>
    <col min="12801" max="12801" width="12.85546875" customWidth="1"/>
    <col min="12802" max="12802" width="13.140625" customWidth="1"/>
    <col min="13051" max="13051" width="60.42578125" customWidth="1"/>
    <col min="13052" max="13052" width="8.28515625" customWidth="1"/>
    <col min="13053" max="13053" width="8.85546875" customWidth="1"/>
    <col min="13054" max="13054" width="13.140625" customWidth="1"/>
    <col min="13055" max="13055" width="8" customWidth="1"/>
    <col min="13056" max="13056" width="15" customWidth="1"/>
    <col min="13057" max="13057" width="12.85546875" customWidth="1"/>
    <col min="13058" max="13058" width="13.140625" customWidth="1"/>
    <col min="13307" max="13307" width="60.42578125" customWidth="1"/>
    <col min="13308" max="13308" width="8.28515625" customWidth="1"/>
    <col min="13309" max="13309" width="8.85546875" customWidth="1"/>
    <col min="13310" max="13310" width="13.140625" customWidth="1"/>
    <col min="13311" max="13311" width="8" customWidth="1"/>
    <col min="13312" max="13312" width="15" customWidth="1"/>
    <col min="13313" max="13313" width="12.85546875" customWidth="1"/>
    <col min="13314" max="13314" width="13.140625" customWidth="1"/>
    <col min="13563" max="13563" width="60.42578125" customWidth="1"/>
    <col min="13564" max="13564" width="8.28515625" customWidth="1"/>
    <col min="13565" max="13565" width="8.85546875" customWidth="1"/>
    <col min="13566" max="13566" width="13.140625" customWidth="1"/>
    <col min="13567" max="13567" width="8" customWidth="1"/>
    <col min="13568" max="13568" width="15" customWidth="1"/>
    <col min="13569" max="13569" width="12.85546875" customWidth="1"/>
    <col min="13570" max="13570" width="13.140625" customWidth="1"/>
    <col min="13819" max="13819" width="60.42578125" customWidth="1"/>
    <col min="13820" max="13820" width="8.28515625" customWidth="1"/>
    <col min="13821" max="13821" width="8.85546875" customWidth="1"/>
    <col min="13822" max="13822" width="13.140625" customWidth="1"/>
    <col min="13823" max="13823" width="8" customWidth="1"/>
    <col min="13824" max="13824" width="15" customWidth="1"/>
    <col min="13825" max="13825" width="12.85546875" customWidth="1"/>
    <col min="13826" max="13826" width="13.140625" customWidth="1"/>
    <col min="14075" max="14075" width="60.42578125" customWidth="1"/>
    <col min="14076" max="14076" width="8.28515625" customWidth="1"/>
    <col min="14077" max="14077" width="8.85546875" customWidth="1"/>
    <col min="14078" max="14078" width="13.140625" customWidth="1"/>
    <col min="14079" max="14079" width="8" customWidth="1"/>
    <col min="14080" max="14080" width="15" customWidth="1"/>
    <col min="14081" max="14081" width="12.85546875" customWidth="1"/>
    <col min="14082" max="14082" width="13.140625" customWidth="1"/>
    <col min="14331" max="14331" width="60.42578125" customWidth="1"/>
    <col min="14332" max="14332" width="8.28515625" customWidth="1"/>
    <col min="14333" max="14333" width="8.85546875" customWidth="1"/>
    <col min="14334" max="14334" width="13.140625" customWidth="1"/>
    <col min="14335" max="14335" width="8" customWidth="1"/>
    <col min="14336" max="14336" width="15" customWidth="1"/>
    <col min="14337" max="14337" width="12.85546875" customWidth="1"/>
    <col min="14338" max="14338" width="13.140625" customWidth="1"/>
    <col min="14587" max="14587" width="60.42578125" customWidth="1"/>
    <col min="14588" max="14588" width="8.28515625" customWidth="1"/>
    <col min="14589" max="14589" width="8.85546875" customWidth="1"/>
    <col min="14590" max="14590" width="13.140625" customWidth="1"/>
    <col min="14591" max="14591" width="8" customWidth="1"/>
    <col min="14592" max="14592" width="15" customWidth="1"/>
    <col min="14593" max="14593" width="12.85546875" customWidth="1"/>
    <col min="14594" max="14594" width="13.140625" customWidth="1"/>
    <col min="14843" max="14843" width="60.42578125" customWidth="1"/>
    <col min="14844" max="14844" width="8.28515625" customWidth="1"/>
    <col min="14845" max="14845" width="8.85546875" customWidth="1"/>
    <col min="14846" max="14846" width="13.140625" customWidth="1"/>
    <col min="14847" max="14847" width="8" customWidth="1"/>
    <col min="14848" max="14848" width="15" customWidth="1"/>
    <col min="14849" max="14849" width="12.85546875" customWidth="1"/>
    <col min="14850" max="14850" width="13.140625" customWidth="1"/>
    <col min="15099" max="15099" width="60.42578125" customWidth="1"/>
    <col min="15100" max="15100" width="8.28515625" customWidth="1"/>
    <col min="15101" max="15101" width="8.85546875" customWidth="1"/>
    <col min="15102" max="15102" width="13.140625" customWidth="1"/>
    <col min="15103" max="15103" width="8" customWidth="1"/>
    <col min="15104" max="15104" width="15" customWidth="1"/>
    <col min="15105" max="15105" width="12.85546875" customWidth="1"/>
    <col min="15106" max="15106" width="13.140625" customWidth="1"/>
    <col min="15355" max="15355" width="60.42578125" customWidth="1"/>
    <col min="15356" max="15356" width="8.28515625" customWidth="1"/>
    <col min="15357" max="15357" width="8.85546875" customWidth="1"/>
    <col min="15358" max="15358" width="13.140625" customWidth="1"/>
    <col min="15359" max="15359" width="8" customWidth="1"/>
    <col min="15360" max="15360" width="15" customWidth="1"/>
    <col min="15361" max="15361" width="12.85546875" customWidth="1"/>
    <col min="15362" max="15362" width="13.140625" customWidth="1"/>
    <col min="15611" max="15611" width="60.42578125" customWidth="1"/>
    <col min="15612" max="15612" width="8.28515625" customWidth="1"/>
    <col min="15613" max="15613" width="8.85546875" customWidth="1"/>
    <col min="15614" max="15614" width="13.140625" customWidth="1"/>
    <col min="15615" max="15615" width="8" customWidth="1"/>
    <col min="15616" max="15616" width="15" customWidth="1"/>
    <col min="15617" max="15617" width="12.85546875" customWidth="1"/>
    <col min="15618" max="15618" width="13.140625" customWidth="1"/>
    <col min="15867" max="15867" width="60.42578125" customWidth="1"/>
    <col min="15868" max="15868" width="8.28515625" customWidth="1"/>
    <col min="15869" max="15869" width="8.85546875" customWidth="1"/>
    <col min="15870" max="15870" width="13.140625" customWidth="1"/>
    <col min="15871" max="15871" width="8" customWidth="1"/>
    <col min="15872" max="15872" width="15" customWidth="1"/>
    <col min="15873" max="15873" width="12.85546875" customWidth="1"/>
    <col min="15874" max="15874" width="13.140625" customWidth="1"/>
    <col min="16123" max="16123" width="60.42578125" customWidth="1"/>
    <col min="16124" max="16124" width="8.28515625" customWidth="1"/>
    <col min="16125" max="16125" width="8.85546875" customWidth="1"/>
    <col min="16126" max="16126" width="13.140625" customWidth="1"/>
    <col min="16127" max="16127" width="8" customWidth="1"/>
    <col min="16128" max="16128" width="15" customWidth="1"/>
    <col min="16129" max="16129" width="12.85546875" customWidth="1"/>
    <col min="16130" max="16130" width="13.140625" customWidth="1"/>
  </cols>
  <sheetData>
    <row r="1" spans="1:6" ht="12.75" customHeight="1" x14ac:dyDescent="0.25">
      <c r="A1" s="113"/>
      <c r="B1" s="113"/>
      <c r="C1" s="151" t="s">
        <v>169</v>
      </c>
      <c r="D1" s="151"/>
      <c r="E1" s="151"/>
      <c r="F1" s="152"/>
    </row>
    <row r="2" spans="1:6" x14ac:dyDescent="0.25">
      <c r="A2" s="113"/>
      <c r="B2" s="113"/>
      <c r="C2" s="151"/>
      <c r="D2" s="151"/>
      <c r="E2" s="151"/>
      <c r="F2" s="152"/>
    </row>
    <row r="3" spans="1:6" ht="26.25" customHeight="1" x14ac:dyDescent="0.25">
      <c r="A3" s="113"/>
      <c r="B3" s="113"/>
      <c r="C3" s="151"/>
      <c r="D3" s="151"/>
      <c r="E3" s="151"/>
      <c r="F3" s="152"/>
    </row>
    <row r="4" spans="1:6" ht="25.5" customHeight="1" x14ac:dyDescent="0.25">
      <c r="A4" s="113"/>
      <c r="B4" s="113"/>
      <c r="C4" s="151"/>
      <c r="D4" s="151"/>
      <c r="E4" s="151"/>
      <c r="F4" s="152"/>
    </row>
    <row r="5" spans="1:6" ht="15" customHeight="1" x14ac:dyDescent="0.25">
      <c r="A5" s="165" t="s">
        <v>170</v>
      </c>
      <c r="B5" s="165"/>
      <c r="C5" s="165"/>
      <c r="D5" s="165"/>
      <c r="E5" s="165"/>
      <c r="F5" s="166"/>
    </row>
    <row r="6" spans="1:6" ht="15" customHeight="1" x14ac:dyDescent="0.25">
      <c r="A6" s="165"/>
      <c r="B6" s="165"/>
      <c r="C6" s="165"/>
      <c r="D6" s="165"/>
      <c r="E6" s="165"/>
      <c r="F6" s="166"/>
    </row>
    <row r="7" spans="1:6" ht="15" customHeight="1" x14ac:dyDescent="0.25">
      <c r="A7" s="165"/>
      <c r="B7" s="165"/>
      <c r="C7" s="165"/>
      <c r="D7" s="165"/>
      <c r="E7" s="165"/>
      <c r="F7" s="166"/>
    </row>
    <row r="8" spans="1:6" ht="32.25" customHeight="1" x14ac:dyDescent="0.25">
      <c r="A8" s="165"/>
      <c r="B8" s="165"/>
      <c r="C8" s="165"/>
      <c r="D8" s="165"/>
      <c r="E8" s="165"/>
      <c r="F8" s="166"/>
    </row>
    <row r="9" spans="1:6" ht="15.75" thickBot="1" x14ac:dyDescent="0.3">
      <c r="A9" s="113"/>
      <c r="B9" s="113"/>
      <c r="C9" s="113"/>
      <c r="D9" s="114"/>
      <c r="E9" s="113"/>
      <c r="F9" s="115"/>
    </row>
    <row r="10" spans="1:6" ht="15.75" x14ac:dyDescent="0.25">
      <c r="A10" s="1"/>
      <c r="B10" s="167" t="s">
        <v>0</v>
      </c>
      <c r="C10" s="167" t="s">
        <v>1</v>
      </c>
      <c r="D10" s="2"/>
      <c r="E10" s="2"/>
      <c r="F10" s="116"/>
    </row>
    <row r="11" spans="1:6" ht="15.75" x14ac:dyDescent="0.25">
      <c r="A11" s="3"/>
      <c r="B11" s="168"/>
      <c r="C11" s="168"/>
      <c r="D11" s="4"/>
      <c r="E11" s="4"/>
      <c r="F11" s="117"/>
    </row>
    <row r="12" spans="1:6" ht="39" customHeight="1" thickBot="1" x14ac:dyDescent="0.3">
      <c r="A12" s="3" t="s">
        <v>2</v>
      </c>
      <c r="B12" s="168"/>
      <c r="C12" s="168"/>
      <c r="D12" s="4" t="s">
        <v>3</v>
      </c>
      <c r="E12" s="4" t="s">
        <v>4</v>
      </c>
      <c r="F12" s="117">
        <v>2022</v>
      </c>
    </row>
    <row r="13" spans="1:6" ht="19.5" customHeight="1" x14ac:dyDescent="0.25">
      <c r="A13" s="5" t="s">
        <v>5</v>
      </c>
      <c r="B13" s="6" t="s">
        <v>6</v>
      </c>
      <c r="C13" s="6" t="s">
        <v>7</v>
      </c>
      <c r="D13" s="7" t="s">
        <v>8</v>
      </c>
      <c r="E13" s="8" t="s">
        <v>9</v>
      </c>
      <c r="F13" s="84">
        <f>F14+F23+F75+F79+F84</f>
        <v>6617.7746300000017</v>
      </c>
    </row>
    <row r="14" spans="1:6" ht="27.75" customHeight="1" x14ac:dyDescent="0.25">
      <c r="A14" s="9" t="s">
        <v>10</v>
      </c>
      <c r="B14" s="10" t="s">
        <v>6</v>
      </c>
      <c r="C14" s="10" t="s">
        <v>11</v>
      </c>
      <c r="D14" s="23" t="s">
        <v>8</v>
      </c>
      <c r="E14" s="23" t="s">
        <v>9</v>
      </c>
      <c r="F14" s="118">
        <f>F16</f>
        <v>1190.462</v>
      </c>
    </row>
    <row r="15" spans="1:6" ht="40.5" customHeight="1" x14ac:dyDescent="0.25">
      <c r="A15" s="11" t="s">
        <v>12</v>
      </c>
      <c r="B15" s="12" t="s">
        <v>6</v>
      </c>
      <c r="C15" s="12" t="s">
        <v>11</v>
      </c>
      <c r="D15" s="13" t="s">
        <v>13</v>
      </c>
      <c r="E15" s="14" t="s">
        <v>9</v>
      </c>
      <c r="F15" s="119">
        <f>F14</f>
        <v>1190.462</v>
      </c>
    </row>
    <row r="16" spans="1:6" ht="27.75" customHeight="1" x14ac:dyDescent="0.25">
      <c r="A16" s="15" t="s">
        <v>14</v>
      </c>
      <c r="B16" s="16" t="s">
        <v>6</v>
      </c>
      <c r="C16" s="16" t="s">
        <v>11</v>
      </c>
      <c r="D16" s="17">
        <v>8110000005</v>
      </c>
      <c r="E16" s="18" t="s">
        <v>9</v>
      </c>
      <c r="F16" s="120">
        <f>F17</f>
        <v>1190.462</v>
      </c>
    </row>
    <row r="17" spans="1:6" ht="51.75" x14ac:dyDescent="0.25">
      <c r="A17" s="19" t="s">
        <v>15</v>
      </c>
      <c r="B17" s="16" t="s">
        <v>6</v>
      </c>
      <c r="C17" s="16" t="s">
        <v>11</v>
      </c>
      <c r="D17" s="20">
        <v>8110000005</v>
      </c>
      <c r="E17" s="21">
        <v>100</v>
      </c>
      <c r="F17" s="121">
        <f t="shared" ref="F17" si="0">F18</f>
        <v>1190.462</v>
      </c>
    </row>
    <row r="18" spans="1:6" ht="26.25" x14ac:dyDescent="0.25">
      <c r="A18" s="19" t="s">
        <v>16</v>
      </c>
      <c r="B18" s="16" t="s">
        <v>6</v>
      </c>
      <c r="C18" s="16" t="s">
        <v>11</v>
      </c>
      <c r="D18" s="20">
        <v>8110000005</v>
      </c>
      <c r="E18" s="21">
        <v>120</v>
      </c>
      <c r="F18" s="121">
        <f>F19+F21+F20+F22</f>
        <v>1190.462</v>
      </c>
    </row>
    <row r="19" spans="1:6" ht="26.25" x14ac:dyDescent="0.25">
      <c r="A19" s="19" t="s">
        <v>17</v>
      </c>
      <c r="B19" s="16" t="s">
        <v>6</v>
      </c>
      <c r="C19" s="16" t="s">
        <v>11</v>
      </c>
      <c r="D19" s="20">
        <v>8110000005</v>
      </c>
      <c r="E19" s="21">
        <v>121</v>
      </c>
      <c r="F19" s="121">
        <v>855.74</v>
      </c>
    </row>
    <row r="20" spans="1:6" ht="26.25" x14ac:dyDescent="0.25">
      <c r="A20" s="19" t="s">
        <v>17</v>
      </c>
      <c r="B20" s="16" t="s">
        <v>6</v>
      </c>
      <c r="C20" s="16" t="s">
        <v>11</v>
      </c>
      <c r="D20" s="20" t="s">
        <v>18</v>
      </c>
      <c r="E20" s="21">
        <v>121</v>
      </c>
      <c r="F20" s="121">
        <v>65.521000000000001</v>
      </c>
    </row>
    <row r="21" spans="1:6" ht="39" x14ac:dyDescent="0.25">
      <c r="A21" s="19" t="s">
        <v>19</v>
      </c>
      <c r="B21" s="16" t="s">
        <v>6</v>
      </c>
      <c r="C21" s="16" t="s">
        <v>11</v>
      </c>
      <c r="D21" s="20">
        <v>8110000005</v>
      </c>
      <c r="E21" s="21">
        <v>129</v>
      </c>
      <c r="F21" s="121">
        <v>249.1</v>
      </c>
    </row>
    <row r="22" spans="1:6" ht="39" x14ac:dyDescent="0.25">
      <c r="A22" s="19" t="s">
        <v>19</v>
      </c>
      <c r="B22" s="16" t="s">
        <v>6</v>
      </c>
      <c r="C22" s="16" t="s">
        <v>11</v>
      </c>
      <c r="D22" s="20" t="s">
        <v>18</v>
      </c>
      <c r="E22" s="21">
        <v>129</v>
      </c>
      <c r="F22" s="121">
        <v>20.100999999999999</v>
      </c>
    </row>
    <row r="23" spans="1:6" ht="54" x14ac:dyDescent="0.25">
      <c r="A23" s="22" t="s">
        <v>20</v>
      </c>
      <c r="B23" s="23" t="s">
        <v>6</v>
      </c>
      <c r="C23" s="23" t="s">
        <v>21</v>
      </c>
      <c r="D23" s="23" t="s">
        <v>8</v>
      </c>
      <c r="E23" s="23" t="s">
        <v>9</v>
      </c>
      <c r="F23" s="122">
        <f>F24+F57+F72</f>
        <v>4800.8787500000008</v>
      </c>
    </row>
    <row r="24" spans="1:6" ht="25.5" x14ac:dyDescent="0.25">
      <c r="A24" s="85" t="s">
        <v>22</v>
      </c>
      <c r="B24" s="25" t="s">
        <v>6</v>
      </c>
      <c r="C24" s="25" t="s">
        <v>21</v>
      </c>
      <c r="D24" s="48">
        <v>8300000000</v>
      </c>
      <c r="E24" s="49" t="s">
        <v>9</v>
      </c>
      <c r="F24" s="123">
        <f>F25</f>
        <v>4688.6087500000003</v>
      </c>
    </row>
    <row r="25" spans="1:6" ht="15.75" x14ac:dyDescent="0.25">
      <c r="A25" s="86" t="s">
        <v>23</v>
      </c>
      <c r="B25" s="87" t="s">
        <v>6</v>
      </c>
      <c r="C25" s="87" t="s">
        <v>21</v>
      </c>
      <c r="D25" s="88" t="s">
        <v>136</v>
      </c>
      <c r="E25" s="89" t="s">
        <v>9</v>
      </c>
      <c r="F25" s="124">
        <f>F26+F32+F37+F48+F52</f>
        <v>4688.6087500000003</v>
      </c>
    </row>
    <row r="26" spans="1:6" ht="25.5" x14ac:dyDescent="0.25">
      <c r="A26" s="68" t="s">
        <v>137</v>
      </c>
      <c r="B26" s="69" t="s">
        <v>6</v>
      </c>
      <c r="C26" s="69" t="s">
        <v>21</v>
      </c>
      <c r="D26" s="70" t="s">
        <v>24</v>
      </c>
      <c r="E26" s="71" t="s">
        <v>9</v>
      </c>
      <c r="F26" s="125">
        <f>F27</f>
        <v>3301.0286999999998</v>
      </c>
    </row>
    <row r="27" spans="1:6" ht="51" x14ac:dyDescent="0.25">
      <c r="A27" s="24" t="s">
        <v>15</v>
      </c>
      <c r="B27" s="90" t="s">
        <v>6</v>
      </c>
      <c r="C27" s="90" t="s">
        <v>21</v>
      </c>
      <c r="D27" s="91" t="s">
        <v>24</v>
      </c>
      <c r="E27" s="92">
        <v>100</v>
      </c>
      <c r="F27" s="126">
        <f>F28</f>
        <v>3301.0286999999998</v>
      </c>
    </row>
    <row r="28" spans="1:6" ht="25.5" x14ac:dyDescent="0.25">
      <c r="A28" s="24" t="s">
        <v>16</v>
      </c>
      <c r="B28" s="90" t="s">
        <v>6</v>
      </c>
      <c r="C28" s="90" t="s">
        <v>21</v>
      </c>
      <c r="D28" s="17" t="s">
        <v>24</v>
      </c>
      <c r="E28" s="18">
        <v>120</v>
      </c>
      <c r="F28" s="127">
        <f>F29+F30+F31</f>
        <v>3301.0286999999998</v>
      </c>
    </row>
    <row r="29" spans="1:6" ht="25.5" x14ac:dyDescent="0.25">
      <c r="A29" s="24" t="s">
        <v>17</v>
      </c>
      <c r="B29" s="25" t="s">
        <v>6</v>
      </c>
      <c r="C29" s="25" t="s">
        <v>21</v>
      </c>
      <c r="D29" s="20">
        <v>8310000005</v>
      </c>
      <c r="E29" s="21">
        <v>121</v>
      </c>
      <c r="F29" s="67">
        <f>2700-179.961</f>
        <v>2520.0389999999998</v>
      </c>
    </row>
    <row r="30" spans="1:6" ht="25.5" x14ac:dyDescent="0.25">
      <c r="A30" s="24" t="s">
        <v>26</v>
      </c>
      <c r="B30" s="25" t="s">
        <v>6</v>
      </c>
      <c r="C30" s="25" t="s">
        <v>21</v>
      </c>
      <c r="D30" s="20">
        <v>8310000005</v>
      </c>
      <c r="E30" s="21">
        <v>122</v>
      </c>
      <c r="F30" s="67">
        <v>19.939</v>
      </c>
    </row>
    <row r="31" spans="1:6" ht="38.25" x14ac:dyDescent="0.25">
      <c r="A31" s="24" t="s">
        <v>19</v>
      </c>
      <c r="B31" s="25" t="s">
        <v>6</v>
      </c>
      <c r="C31" s="25" t="s">
        <v>21</v>
      </c>
      <c r="D31" s="26">
        <v>8310000005</v>
      </c>
      <c r="E31" s="27">
        <v>129</v>
      </c>
      <c r="F31" s="45">
        <f>815.4-54.3493</f>
        <v>761.05070000000001</v>
      </c>
    </row>
    <row r="32" spans="1:6" ht="25.5" x14ac:dyDescent="0.25">
      <c r="A32" s="68" t="s">
        <v>137</v>
      </c>
      <c r="B32" s="69" t="s">
        <v>6</v>
      </c>
      <c r="C32" s="69" t="s">
        <v>21</v>
      </c>
      <c r="D32" s="70" t="s">
        <v>25</v>
      </c>
      <c r="E32" s="71" t="s">
        <v>9</v>
      </c>
      <c r="F32" s="128">
        <f>F33</f>
        <v>235.3493</v>
      </c>
    </row>
    <row r="33" spans="1:6" ht="51" x14ac:dyDescent="0.25">
      <c r="A33" s="24" t="s">
        <v>15</v>
      </c>
      <c r="B33" s="90" t="s">
        <v>6</v>
      </c>
      <c r="C33" s="90" t="s">
        <v>21</v>
      </c>
      <c r="D33" s="91" t="s">
        <v>25</v>
      </c>
      <c r="E33" s="92" t="s">
        <v>138</v>
      </c>
      <c r="F33" s="126">
        <f>F34</f>
        <v>235.3493</v>
      </c>
    </row>
    <row r="34" spans="1:6" ht="25.5" x14ac:dyDescent="0.25">
      <c r="A34" s="24" t="s">
        <v>16</v>
      </c>
      <c r="B34" s="25" t="s">
        <v>6</v>
      </c>
      <c r="C34" s="25" t="s">
        <v>21</v>
      </c>
      <c r="D34" s="20" t="s">
        <v>25</v>
      </c>
      <c r="E34" s="27" t="s">
        <v>154</v>
      </c>
      <c r="F34" s="45">
        <f>F35+F36</f>
        <v>235.3493</v>
      </c>
    </row>
    <row r="35" spans="1:6" ht="25.5" x14ac:dyDescent="0.25">
      <c r="A35" s="24" t="s">
        <v>139</v>
      </c>
      <c r="B35" s="25" t="s">
        <v>6</v>
      </c>
      <c r="C35" s="25" t="s">
        <v>21</v>
      </c>
      <c r="D35" s="20" t="s">
        <v>25</v>
      </c>
      <c r="E35" s="21">
        <v>121</v>
      </c>
      <c r="F35" s="67">
        <f>179.961+1.039</f>
        <v>181</v>
      </c>
    </row>
    <row r="36" spans="1:6" ht="38.25" x14ac:dyDescent="0.25">
      <c r="A36" s="24" t="s">
        <v>19</v>
      </c>
      <c r="B36" s="25" t="s">
        <v>6</v>
      </c>
      <c r="C36" s="25" t="s">
        <v>21</v>
      </c>
      <c r="D36" s="20" t="s">
        <v>25</v>
      </c>
      <c r="E36" s="27">
        <v>129</v>
      </c>
      <c r="F36" s="45">
        <v>54.349299999999999</v>
      </c>
    </row>
    <row r="37" spans="1:6" ht="25.5" x14ac:dyDescent="0.25">
      <c r="A37" s="68" t="s">
        <v>145</v>
      </c>
      <c r="B37" s="69" t="s">
        <v>6</v>
      </c>
      <c r="C37" s="69" t="s">
        <v>21</v>
      </c>
      <c r="D37" s="72">
        <v>8310000006</v>
      </c>
      <c r="E37" s="73" t="s">
        <v>9</v>
      </c>
      <c r="F37" s="128">
        <f>F38+F43</f>
        <v>1135.15771</v>
      </c>
    </row>
    <row r="38" spans="1:6" ht="25.5" x14ac:dyDescent="0.25">
      <c r="A38" s="24" t="s">
        <v>27</v>
      </c>
      <c r="B38" s="25" t="s">
        <v>6</v>
      </c>
      <c r="C38" s="25" t="s">
        <v>21</v>
      </c>
      <c r="D38" s="26">
        <v>8310000006</v>
      </c>
      <c r="E38" s="27">
        <v>200</v>
      </c>
      <c r="F38" s="129">
        <f>F39</f>
        <v>657.01807000000008</v>
      </c>
    </row>
    <row r="39" spans="1:6" ht="25.5" x14ac:dyDescent="0.25">
      <c r="A39" s="24" t="s">
        <v>28</v>
      </c>
      <c r="B39" s="25" t="s">
        <v>6</v>
      </c>
      <c r="C39" s="25" t="s">
        <v>21</v>
      </c>
      <c r="D39" s="26">
        <v>8310000006</v>
      </c>
      <c r="E39" s="27">
        <v>240</v>
      </c>
      <c r="F39" s="130">
        <f>F40+F41+F42</f>
        <v>657.01807000000008</v>
      </c>
    </row>
    <row r="40" spans="1:6" ht="25.5" x14ac:dyDescent="0.25">
      <c r="A40" s="24" t="s">
        <v>29</v>
      </c>
      <c r="B40" s="25" t="s">
        <v>6</v>
      </c>
      <c r="C40" s="25" t="s">
        <v>21</v>
      </c>
      <c r="D40" s="26">
        <v>8310000006</v>
      </c>
      <c r="E40" s="27">
        <v>242</v>
      </c>
      <c r="F40" s="130">
        <v>217.3</v>
      </c>
    </row>
    <row r="41" spans="1:6" ht="15.75" x14ac:dyDescent="0.25">
      <c r="A41" s="24" t="s">
        <v>30</v>
      </c>
      <c r="B41" s="25" t="s">
        <v>6</v>
      </c>
      <c r="C41" s="25" t="s">
        <v>21</v>
      </c>
      <c r="D41" s="26">
        <v>8310000006</v>
      </c>
      <c r="E41" s="27">
        <v>244</v>
      </c>
      <c r="F41" s="130">
        <v>381.71807000000001</v>
      </c>
    </row>
    <row r="42" spans="1:6" ht="15.75" x14ac:dyDescent="0.25">
      <c r="A42" s="24" t="s">
        <v>30</v>
      </c>
      <c r="B42" s="25" t="s">
        <v>6</v>
      </c>
      <c r="C42" s="25" t="s">
        <v>21</v>
      </c>
      <c r="D42" s="26">
        <v>8310000006</v>
      </c>
      <c r="E42" s="27" t="s">
        <v>146</v>
      </c>
      <c r="F42" s="130">
        <v>58</v>
      </c>
    </row>
    <row r="43" spans="1:6" ht="15.75" x14ac:dyDescent="0.25">
      <c r="A43" s="24" t="s">
        <v>31</v>
      </c>
      <c r="B43" s="25" t="s">
        <v>6</v>
      </c>
      <c r="C43" s="25" t="s">
        <v>21</v>
      </c>
      <c r="D43" s="26">
        <v>8310000006</v>
      </c>
      <c r="E43" s="27">
        <v>800</v>
      </c>
      <c r="F43" s="129">
        <f>F44</f>
        <v>478.13963999999999</v>
      </c>
    </row>
    <row r="44" spans="1:6" ht="15.75" x14ac:dyDescent="0.25">
      <c r="A44" s="24" t="s">
        <v>32</v>
      </c>
      <c r="B44" s="25" t="s">
        <v>6</v>
      </c>
      <c r="C44" s="25" t="s">
        <v>21</v>
      </c>
      <c r="D44" s="26">
        <v>8310000006</v>
      </c>
      <c r="E44" s="27">
        <v>850</v>
      </c>
      <c r="F44" s="130">
        <f>F45+F46+F47</f>
        <v>478.13963999999999</v>
      </c>
    </row>
    <row r="45" spans="1:6" ht="15.75" x14ac:dyDescent="0.25">
      <c r="A45" s="24" t="s">
        <v>33</v>
      </c>
      <c r="B45" s="25" t="s">
        <v>6</v>
      </c>
      <c r="C45" s="25" t="s">
        <v>21</v>
      </c>
      <c r="D45" s="26">
        <v>8310000006</v>
      </c>
      <c r="E45" s="27">
        <v>851</v>
      </c>
      <c r="F45" s="130">
        <v>478.13299999999998</v>
      </c>
    </row>
    <row r="46" spans="1:6" ht="15.75" x14ac:dyDescent="0.25">
      <c r="A46" s="24" t="s">
        <v>34</v>
      </c>
      <c r="B46" s="25" t="s">
        <v>6</v>
      </c>
      <c r="C46" s="25" t="s">
        <v>21</v>
      </c>
      <c r="D46" s="26">
        <v>8310000006</v>
      </c>
      <c r="E46" s="27">
        <v>852</v>
      </c>
      <c r="F46" s="130">
        <v>0</v>
      </c>
    </row>
    <row r="47" spans="1:6" ht="15.75" x14ac:dyDescent="0.25">
      <c r="A47" s="24" t="s">
        <v>35</v>
      </c>
      <c r="B47" s="25" t="s">
        <v>6</v>
      </c>
      <c r="C47" s="25" t="s">
        <v>21</v>
      </c>
      <c r="D47" s="26">
        <v>8310000006</v>
      </c>
      <c r="E47" s="27">
        <v>853</v>
      </c>
      <c r="F47" s="45">
        <v>6.6400000000000001E-3</v>
      </c>
    </row>
    <row r="48" spans="1:6" ht="63.75" x14ac:dyDescent="0.25">
      <c r="A48" s="28" t="s">
        <v>155</v>
      </c>
      <c r="B48" s="75" t="s">
        <v>6</v>
      </c>
      <c r="C48" s="75" t="s">
        <v>21</v>
      </c>
      <c r="D48" s="72" t="s">
        <v>36</v>
      </c>
      <c r="E48" s="73" t="s">
        <v>9</v>
      </c>
      <c r="F48" s="131">
        <f t="shared" ref="F48:F50" si="1">F49</f>
        <v>2.2000000000000002</v>
      </c>
    </row>
    <row r="49" spans="1:6" ht="25.5" x14ac:dyDescent="0.25">
      <c r="A49" s="81" t="s">
        <v>27</v>
      </c>
      <c r="B49" s="29" t="s">
        <v>6</v>
      </c>
      <c r="C49" s="29" t="s">
        <v>21</v>
      </c>
      <c r="D49" s="26" t="s">
        <v>36</v>
      </c>
      <c r="E49" s="27">
        <v>200</v>
      </c>
      <c r="F49" s="102">
        <f t="shared" si="1"/>
        <v>2.2000000000000002</v>
      </c>
    </row>
    <row r="50" spans="1:6" ht="25.5" x14ac:dyDescent="0.25">
      <c r="A50" s="81" t="s">
        <v>28</v>
      </c>
      <c r="B50" s="29" t="s">
        <v>6</v>
      </c>
      <c r="C50" s="29" t="s">
        <v>21</v>
      </c>
      <c r="D50" s="26" t="s">
        <v>36</v>
      </c>
      <c r="E50" s="27">
        <v>240</v>
      </c>
      <c r="F50" s="102">
        <f t="shared" si="1"/>
        <v>2.2000000000000002</v>
      </c>
    </row>
    <row r="51" spans="1:6" ht="15.75" x14ac:dyDescent="0.25">
      <c r="A51" s="81" t="s">
        <v>30</v>
      </c>
      <c r="B51" s="29" t="s">
        <v>6</v>
      </c>
      <c r="C51" s="29" t="s">
        <v>21</v>
      </c>
      <c r="D51" s="26" t="s">
        <v>36</v>
      </c>
      <c r="E51" s="27">
        <v>244</v>
      </c>
      <c r="F51" s="102">
        <v>2.2000000000000002</v>
      </c>
    </row>
    <row r="52" spans="1:6" ht="57" x14ac:dyDescent="0.25">
      <c r="A52" s="74" t="s">
        <v>140</v>
      </c>
      <c r="B52" s="75" t="s">
        <v>6</v>
      </c>
      <c r="C52" s="75" t="s">
        <v>21</v>
      </c>
      <c r="D52" s="76" t="s">
        <v>141</v>
      </c>
      <c r="E52" s="77" t="s">
        <v>9</v>
      </c>
      <c r="F52" s="132">
        <f>F53</f>
        <v>14.87304</v>
      </c>
    </row>
    <row r="53" spans="1:6" ht="51" x14ac:dyDescent="0.25">
      <c r="A53" s="24" t="s">
        <v>15</v>
      </c>
      <c r="B53" s="25" t="s">
        <v>6</v>
      </c>
      <c r="C53" s="25" t="s">
        <v>21</v>
      </c>
      <c r="D53" s="93" t="s">
        <v>156</v>
      </c>
      <c r="E53" s="27" t="s">
        <v>138</v>
      </c>
      <c r="F53" s="45">
        <f>F54</f>
        <v>14.87304</v>
      </c>
    </row>
    <row r="54" spans="1:6" ht="25.5" x14ac:dyDescent="0.25">
      <c r="A54" s="24" t="s">
        <v>16</v>
      </c>
      <c r="B54" s="90" t="s">
        <v>6</v>
      </c>
      <c r="C54" s="90" t="s">
        <v>21</v>
      </c>
      <c r="D54" s="93" t="s">
        <v>156</v>
      </c>
      <c r="E54" s="92" t="s">
        <v>154</v>
      </c>
      <c r="F54" s="45">
        <f>F55+F56</f>
        <v>14.87304</v>
      </c>
    </row>
    <row r="55" spans="1:6" ht="25.5" x14ac:dyDescent="0.25">
      <c r="A55" s="24" t="s">
        <v>139</v>
      </c>
      <c r="B55" s="94" t="s">
        <v>6</v>
      </c>
      <c r="C55" s="94" t="s">
        <v>21</v>
      </c>
      <c r="D55" s="93" t="s">
        <v>156</v>
      </c>
      <c r="E55" s="95" t="s">
        <v>142</v>
      </c>
      <c r="F55" s="96">
        <v>11.42323</v>
      </c>
    </row>
    <row r="56" spans="1:6" ht="51" x14ac:dyDescent="0.25">
      <c r="A56" s="24" t="s">
        <v>143</v>
      </c>
      <c r="B56" s="29" t="s">
        <v>6</v>
      </c>
      <c r="C56" s="29" t="s">
        <v>21</v>
      </c>
      <c r="D56" s="93" t="s">
        <v>156</v>
      </c>
      <c r="E56" s="93" t="s">
        <v>144</v>
      </c>
      <c r="F56" s="79">
        <v>3.4498099999999998</v>
      </c>
    </row>
    <row r="57" spans="1:6" ht="38.25" x14ac:dyDescent="0.25">
      <c r="A57" s="86" t="s">
        <v>147</v>
      </c>
      <c r="B57" s="87" t="s">
        <v>6</v>
      </c>
      <c r="C57" s="87" t="s">
        <v>21</v>
      </c>
      <c r="D57" s="97">
        <v>9520000000</v>
      </c>
      <c r="E57" s="98" t="s">
        <v>9</v>
      </c>
      <c r="F57" s="133">
        <f>F58+F65</f>
        <v>75.84</v>
      </c>
    </row>
    <row r="58" spans="1:6" ht="38.25" x14ac:dyDescent="0.25">
      <c r="A58" s="30" t="s">
        <v>148</v>
      </c>
      <c r="B58" s="61" t="s">
        <v>6</v>
      </c>
      <c r="C58" s="61" t="s">
        <v>21</v>
      </c>
      <c r="D58" s="37" t="s">
        <v>157</v>
      </c>
      <c r="E58" s="61" t="s">
        <v>9</v>
      </c>
      <c r="F58" s="134">
        <f>F59+F62</f>
        <v>56.89</v>
      </c>
    </row>
    <row r="59" spans="1:6" ht="51" x14ac:dyDescent="0.25">
      <c r="A59" s="30" t="s">
        <v>15</v>
      </c>
      <c r="B59" s="31" t="s">
        <v>6</v>
      </c>
      <c r="C59" s="31" t="s">
        <v>21</v>
      </c>
      <c r="D59" s="40" t="s">
        <v>157</v>
      </c>
      <c r="E59" s="32">
        <v>100</v>
      </c>
      <c r="F59" s="135">
        <f t="shared" ref="F59:F60" si="2">F60</f>
        <v>34.35</v>
      </c>
    </row>
    <row r="60" spans="1:6" ht="25.5" x14ac:dyDescent="0.25">
      <c r="A60" s="30" t="s">
        <v>16</v>
      </c>
      <c r="B60" s="31" t="s">
        <v>6</v>
      </c>
      <c r="C60" s="31" t="s">
        <v>21</v>
      </c>
      <c r="D60" s="40" t="s">
        <v>157</v>
      </c>
      <c r="E60" s="32">
        <v>120</v>
      </c>
      <c r="F60" s="135">
        <f t="shared" si="2"/>
        <v>34.35</v>
      </c>
    </row>
    <row r="61" spans="1:6" ht="38.25" x14ac:dyDescent="0.25">
      <c r="A61" s="30" t="s">
        <v>37</v>
      </c>
      <c r="B61" s="33" t="s">
        <v>6</v>
      </c>
      <c r="C61" s="33" t="s">
        <v>21</v>
      </c>
      <c r="D61" s="40" t="s">
        <v>157</v>
      </c>
      <c r="E61" s="34">
        <v>122</v>
      </c>
      <c r="F61" s="135">
        <v>34.35</v>
      </c>
    </row>
    <row r="62" spans="1:6" ht="25.5" x14ac:dyDescent="0.25">
      <c r="A62" s="30" t="s">
        <v>27</v>
      </c>
      <c r="B62" s="31" t="s">
        <v>6</v>
      </c>
      <c r="C62" s="31" t="s">
        <v>21</v>
      </c>
      <c r="D62" s="40" t="s">
        <v>157</v>
      </c>
      <c r="E62" s="32">
        <v>200</v>
      </c>
      <c r="F62" s="135">
        <f>F63</f>
        <v>22.54</v>
      </c>
    </row>
    <row r="63" spans="1:6" ht="25.5" x14ac:dyDescent="0.25">
      <c r="A63" s="30" t="s">
        <v>28</v>
      </c>
      <c r="B63" s="31" t="s">
        <v>6</v>
      </c>
      <c r="C63" s="31" t="s">
        <v>21</v>
      </c>
      <c r="D63" s="40" t="s">
        <v>157</v>
      </c>
      <c r="E63" s="32">
        <v>240</v>
      </c>
      <c r="F63" s="135">
        <f>F64</f>
        <v>22.54</v>
      </c>
    </row>
    <row r="64" spans="1:6" ht="25.5" x14ac:dyDescent="0.25">
      <c r="A64" s="30" t="s">
        <v>38</v>
      </c>
      <c r="B64" s="31" t="s">
        <v>6</v>
      </c>
      <c r="C64" s="31" t="s">
        <v>21</v>
      </c>
      <c r="D64" s="40" t="s">
        <v>157</v>
      </c>
      <c r="E64" s="32">
        <v>244</v>
      </c>
      <c r="F64" s="135">
        <v>22.54</v>
      </c>
    </row>
    <row r="65" spans="1:6" ht="63.75" x14ac:dyDescent="0.25">
      <c r="A65" s="35" t="s">
        <v>39</v>
      </c>
      <c r="B65" s="36" t="s">
        <v>6</v>
      </c>
      <c r="C65" s="36" t="s">
        <v>21</v>
      </c>
      <c r="D65" s="37" t="s">
        <v>40</v>
      </c>
      <c r="E65" s="38" t="s">
        <v>9</v>
      </c>
      <c r="F65" s="134">
        <f>F66+F69</f>
        <v>18.95</v>
      </c>
    </row>
    <row r="66" spans="1:6" ht="51" x14ac:dyDescent="0.25">
      <c r="A66" s="30" t="s">
        <v>15</v>
      </c>
      <c r="B66" s="39" t="s">
        <v>6</v>
      </c>
      <c r="C66" s="31" t="s">
        <v>21</v>
      </c>
      <c r="D66" s="40" t="s">
        <v>40</v>
      </c>
      <c r="E66" s="32">
        <v>100</v>
      </c>
      <c r="F66" s="135">
        <f>F67</f>
        <v>11.59</v>
      </c>
    </row>
    <row r="67" spans="1:6" ht="25.5" x14ac:dyDescent="0.25">
      <c r="A67" s="30" t="s">
        <v>16</v>
      </c>
      <c r="B67" s="39" t="s">
        <v>6</v>
      </c>
      <c r="C67" s="31" t="s">
        <v>21</v>
      </c>
      <c r="D67" s="40" t="s">
        <v>40</v>
      </c>
      <c r="E67" s="32">
        <v>120</v>
      </c>
      <c r="F67" s="135">
        <f>F68</f>
        <v>11.59</v>
      </c>
    </row>
    <row r="68" spans="1:6" ht="38.25" x14ac:dyDescent="0.25">
      <c r="A68" s="30" t="s">
        <v>37</v>
      </c>
      <c r="B68" s="39" t="s">
        <v>6</v>
      </c>
      <c r="C68" s="31" t="s">
        <v>21</v>
      </c>
      <c r="D68" s="40" t="s">
        <v>40</v>
      </c>
      <c r="E68" s="32">
        <v>122</v>
      </c>
      <c r="F68" s="135">
        <v>11.59</v>
      </c>
    </row>
    <row r="69" spans="1:6" ht="25.5" x14ac:dyDescent="0.25">
      <c r="A69" s="30" t="s">
        <v>27</v>
      </c>
      <c r="B69" s="39" t="s">
        <v>6</v>
      </c>
      <c r="C69" s="31" t="s">
        <v>21</v>
      </c>
      <c r="D69" s="40" t="s">
        <v>40</v>
      </c>
      <c r="E69" s="32">
        <v>200</v>
      </c>
      <c r="F69" s="135">
        <f>F70</f>
        <v>7.36</v>
      </c>
    </row>
    <row r="70" spans="1:6" ht="25.5" x14ac:dyDescent="0.25">
      <c r="A70" s="30" t="s">
        <v>28</v>
      </c>
      <c r="B70" s="39" t="s">
        <v>6</v>
      </c>
      <c r="C70" s="31" t="s">
        <v>21</v>
      </c>
      <c r="D70" s="40" t="s">
        <v>40</v>
      </c>
      <c r="E70" s="32">
        <v>240</v>
      </c>
      <c r="F70" s="135">
        <f>F71</f>
        <v>7.36</v>
      </c>
    </row>
    <row r="71" spans="1:6" ht="25.5" x14ac:dyDescent="0.25">
      <c r="A71" s="30" t="s">
        <v>38</v>
      </c>
      <c r="B71" s="39" t="s">
        <v>6</v>
      </c>
      <c r="C71" s="31" t="s">
        <v>21</v>
      </c>
      <c r="D71" s="40" t="s">
        <v>40</v>
      </c>
      <c r="E71" s="32">
        <v>244</v>
      </c>
      <c r="F71" s="135">
        <v>7.36</v>
      </c>
    </row>
    <row r="72" spans="1:6" ht="102" customHeight="1" x14ac:dyDescent="0.25">
      <c r="A72" s="99" t="s">
        <v>41</v>
      </c>
      <c r="B72" s="100" t="s">
        <v>6</v>
      </c>
      <c r="C72" s="100" t="s">
        <v>21</v>
      </c>
      <c r="D72" s="98">
        <v>4310000003</v>
      </c>
      <c r="E72" s="98" t="s">
        <v>9</v>
      </c>
      <c r="F72" s="133">
        <f t="shared" ref="F72:F73" si="3">F73</f>
        <v>36.43</v>
      </c>
    </row>
    <row r="73" spans="1:6" ht="15.75" x14ac:dyDescent="0.25">
      <c r="A73" s="81" t="s">
        <v>42</v>
      </c>
      <c r="B73" s="29" t="s">
        <v>6</v>
      </c>
      <c r="C73" s="29" t="s">
        <v>21</v>
      </c>
      <c r="D73" s="26">
        <v>4310000003</v>
      </c>
      <c r="E73" s="27">
        <v>500</v>
      </c>
      <c r="F73" s="135">
        <f t="shared" si="3"/>
        <v>36.43</v>
      </c>
    </row>
    <row r="74" spans="1:6" ht="15.75" x14ac:dyDescent="0.25">
      <c r="A74" s="81" t="s">
        <v>43</v>
      </c>
      <c r="B74" s="29" t="s">
        <v>6</v>
      </c>
      <c r="C74" s="29" t="s">
        <v>21</v>
      </c>
      <c r="D74" s="26">
        <v>4310000003</v>
      </c>
      <c r="E74" s="27">
        <v>540</v>
      </c>
      <c r="F74" s="135">
        <v>36.43</v>
      </c>
    </row>
    <row r="75" spans="1:6" ht="15.75" x14ac:dyDescent="0.25">
      <c r="A75" s="42" t="s">
        <v>44</v>
      </c>
      <c r="B75" s="43" t="s">
        <v>6</v>
      </c>
      <c r="C75" s="43" t="s">
        <v>45</v>
      </c>
      <c r="D75" s="23" t="s">
        <v>8</v>
      </c>
      <c r="E75" s="23" t="s">
        <v>9</v>
      </c>
      <c r="F75" s="118">
        <f t="shared" ref="F75:F77" si="4">F76</f>
        <v>79.990300000000005</v>
      </c>
    </row>
    <row r="76" spans="1:6" ht="15.75" x14ac:dyDescent="0.25">
      <c r="A76" s="81" t="s">
        <v>46</v>
      </c>
      <c r="B76" s="29" t="s">
        <v>6</v>
      </c>
      <c r="C76" s="29" t="s">
        <v>45</v>
      </c>
      <c r="D76" s="27">
        <v>9910000045</v>
      </c>
      <c r="E76" s="27" t="s">
        <v>9</v>
      </c>
      <c r="F76" s="45">
        <f t="shared" si="4"/>
        <v>79.990300000000005</v>
      </c>
    </row>
    <row r="77" spans="1:6" ht="15.75" x14ac:dyDescent="0.25">
      <c r="A77" s="81" t="s">
        <v>47</v>
      </c>
      <c r="B77" s="29" t="s">
        <v>6</v>
      </c>
      <c r="C77" s="29" t="s">
        <v>45</v>
      </c>
      <c r="D77" s="27">
        <v>9910000045</v>
      </c>
      <c r="E77" s="27">
        <v>800</v>
      </c>
      <c r="F77" s="45">
        <f t="shared" si="4"/>
        <v>79.990300000000005</v>
      </c>
    </row>
    <row r="78" spans="1:6" ht="15.75" x14ac:dyDescent="0.25">
      <c r="A78" s="81" t="s">
        <v>48</v>
      </c>
      <c r="B78" s="29" t="s">
        <v>6</v>
      </c>
      <c r="C78" s="29" t="s">
        <v>45</v>
      </c>
      <c r="D78" s="27">
        <v>9910000045</v>
      </c>
      <c r="E78" s="27">
        <v>880</v>
      </c>
      <c r="F78" s="45">
        <v>79.990300000000005</v>
      </c>
    </row>
    <row r="79" spans="1:6" ht="15.75" x14ac:dyDescent="0.25">
      <c r="A79" s="42" t="s">
        <v>49</v>
      </c>
      <c r="B79" s="23" t="s">
        <v>6</v>
      </c>
      <c r="C79" s="23" t="s">
        <v>50</v>
      </c>
      <c r="D79" s="23" t="s">
        <v>8</v>
      </c>
      <c r="E79" s="23" t="s">
        <v>9</v>
      </c>
      <c r="F79" s="136">
        <f t="shared" ref="F79:F82" si="5">F80</f>
        <v>0</v>
      </c>
    </row>
    <row r="80" spans="1:6" ht="38.25" x14ac:dyDescent="0.25">
      <c r="A80" s="81" t="s">
        <v>51</v>
      </c>
      <c r="B80" s="29" t="s">
        <v>6</v>
      </c>
      <c r="C80" s="29" t="s">
        <v>50</v>
      </c>
      <c r="D80" s="27">
        <v>9910000000</v>
      </c>
      <c r="E80" s="27" t="s">
        <v>9</v>
      </c>
      <c r="F80" s="135">
        <f t="shared" si="5"/>
        <v>0</v>
      </c>
    </row>
    <row r="81" spans="1:6" ht="15.75" x14ac:dyDescent="0.25">
      <c r="A81" s="81" t="s">
        <v>52</v>
      </c>
      <c r="B81" s="29" t="s">
        <v>6</v>
      </c>
      <c r="C81" s="29" t="s">
        <v>50</v>
      </c>
      <c r="D81" s="27">
        <v>9910000008</v>
      </c>
      <c r="E81" s="27" t="s">
        <v>9</v>
      </c>
      <c r="F81" s="135">
        <f t="shared" si="5"/>
        <v>0</v>
      </c>
    </row>
    <row r="82" spans="1:6" ht="15.75" x14ac:dyDescent="0.25">
      <c r="A82" s="81" t="s">
        <v>31</v>
      </c>
      <c r="B82" s="29" t="s">
        <v>6</v>
      </c>
      <c r="C82" s="29" t="s">
        <v>50</v>
      </c>
      <c r="D82" s="27">
        <v>9910000008</v>
      </c>
      <c r="E82" s="27">
        <v>800</v>
      </c>
      <c r="F82" s="135">
        <f t="shared" si="5"/>
        <v>0</v>
      </c>
    </row>
    <row r="83" spans="1:6" ht="15.75" x14ac:dyDescent="0.25">
      <c r="A83" s="81" t="s">
        <v>53</v>
      </c>
      <c r="B83" s="29" t="s">
        <v>6</v>
      </c>
      <c r="C83" s="29" t="s">
        <v>50</v>
      </c>
      <c r="D83" s="27">
        <v>9910000008</v>
      </c>
      <c r="E83" s="27">
        <v>870</v>
      </c>
      <c r="F83" s="135">
        <v>0</v>
      </c>
    </row>
    <row r="84" spans="1:6" ht="15.75" x14ac:dyDescent="0.25">
      <c r="A84" s="42" t="s">
        <v>54</v>
      </c>
      <c r="B84" s="23" t="s">
        <v>6</v>
      </c>
      <c r="C84" s="23" t="s">
        <v>55</v>
      </c>
      <c r="D84" s="23" t="s">
        <v>8</v>
      </c>
      <c r="E84" s="23" t="s">
        <v>9</v>
      </c>
      <c r="F84" s="118">
        <f>F85</f>
        <v>546.44358</v>
      </c>
    </row>
    <row r="85" spans="1:6" ht="25.5" x14ac:dyDescent="0.25">
      <c r="A85" s="81" t="s">
        <v>56</v>
      </c>
      <c r="B85" s="29" t="s">
        <v>6</v>
      </c>
      <c r="C85" s="29" t="s">
        <v>55</v>
      </c>
      <c r="D85" s="27">
        <v>9900000000</v>
      </c>
      <c r="E85" s="27" t="s">
        <v>9</v>
      </c>
      <c r="F85" s="45">
        <f>F86</f>
        <v>546.44358</v>
      </c>
    </row>
    <row r="86" spans="1:6" ht="38.25" x14ac:dyDescent="0.25">
      <c r="A86" s="81" t="s">
        <v>51</v>
      </c>
      <c r="B86" s="29" t="s">
        <v>6</v>
      </c>
      <c r="C86" s="29" t="s">
        <v>55</v>
      </c>
      <c r="D86" s="27">
        <v>9910000000</v>
      </c>
      <c r="E86" s="27" t="s">
        <v>9</v>
      </c>
      <c r="F86" s="45">
        <f t="shared" ref="F86:F89" si="6">F87</f>
        <v>546.44358</v>
      </c>
    </row>
    <row r="87" spans="1:6" ht="15.75" x14ac:dyDescent="0.25">
      <c r="A87" s="81" t="s">
        <v>57</v>
      </c>
      <c r="B87" s="29" t="s">
        <v>6</v>
      </c>
      <c r="C87" s="29" t="s">
        <v>55</v>
      </c>
      <c r="D87" s="26">
        <v>9910000046</v>
      </c>
      <c r="E87" s="27" t="s">
        <v>9</v>
      </c>
      <c r="F87" s="45">
        <f>F88+F91</f>
        <v>546.44358</v>
      </c>
    </row>
    <row r="88" spans="1:6" ht="15.75" x14ac:dyDescent="0.25">
      <c r="A88" s="81" t="s">
        <v>31</v>
      </c>
      <c r="B88" s="29" t="s">
        <v>6</v>
      </c>
      <c r="C88" s="29" t="s">
        <v>55</v>
      </c>
      <c r="D88" s="26">
        <v>9910000046</v>
      </c>
      <c r="E88" s="27">
        <v>800</v>
      </c>
      <c r="F88" s="135">
        <f t="shared" si="6"/>
        <v>5</v>
      </c>
    </row>
    <row r="89" spans="1:6" ht="15.75" x14ac:dyDescent="0.25">
      <c r="A89" s="81" t="s">
        <v>58</v>
      </c>
      <c r="B89" s="29" t="s">
        <v>6</v>
      </c>
      <c r="C89" s="29" t="s">
        <v>55</v>
      </c>
      <c r="D89" s="26">
        <v>9910000046</v>
      </c>
      <c r="E89" s="27">
        <v>850</v>
      </c>
      <c r="F89" s="135">
        <f t="shared" si="6"/>
        <v>5</v>
      </c>
    </row>
    <row r="90" spans="1:6" ht="15.75" x14ac:dyDescent="0.25">
      <c r="A90" s="81" t="s">
        <v>35</v>
      </c>
      <c r="B90" s="29" t="s">
        <v>6</v>
      </c>
      <c r="C90" s="29" t="s">
        <v>55</v>
      </c>
      <c r="D90" s="26">
        <v>9910000046</v>
      </c>
      <c r="E90" s="27">
        <v>853</v>
      </c>
      <c r="F90" s="135">
        <v>5</v>
      </c>
    </row>
    <row r="91" spans="1:6" ht="25.5" x14ac:dyDescent="0.25">
      <c r="A91" s="81" t="s">
        <v>59</v>
      </c>
      <c r="B91" s="29" t="s">
        <v>6</v>
      </c>
      <c r="C91" s="29" t="s">
        <v>55</v>
      </c>
      <c r="D91" s="26">
        <v>9910000046</v>
      </c>
      <c r="E91" s="27">
        <v>200</v>
      </c>
      <c r="F91" s="45">
        <f t="shared" ref="F91:F92" si="7">F92</f>
        <v>541.44358</v>
      </c>
    </row>
    <row r="92" spans="1:6" ht="25.5" x14ac:dyDescent="0.25">
      <c r="A92" s="81" t="s">
        <v>28</v>
      </c>
      <c r="B92" s="29" t="s">
        <v>6</v>
      </c>
      <c r="C92" s="29" t="s">
        <v>55</v>
      </c>
      <c r="D92" s="26">
        <v>9910000046</v>
      </c>
      <c r="E92" s="27">
        <v>240</v>
      </c>
      <c r="F92" s="45">
        <f t="shared" si="7"/>
        <v>541.44358</v>
      </c>
    </row>
    <row r="93" spans="1:6" ht="15.75" x14ac:dyDescent="0.25">
      <c r="A93" s="81" t="s">
        <v>30</v>
      </c>
      <c r="B93" s="29" t="s">
        <v>6</v>
      </c>
      <c r="C93" s="29" t="s">
        <v>55</v>
      </c>
      <c r="D93" s="26">
        <v>9910000046</v>
      </c>
      <c r="E93" s="27">
        <v>244</v>
      </c>
      <c r="F93" s="45">
        <v>541.44358</v>
      </c>
    </row>
    <row r="94" spans="1:6" ht="18.75" x14ac:dyDescent="0.25">
      <c r="A94" s="41" t="s">
        <v>60</v>
      </c>
      <c r="B94" s="6" t="s">
        <v>11</v>
      </c>
      <c r="C94" s="6" t="s">
        <v>7</v>
      </c>
      <c r="D94" s="44" t="s">
        <v>8</v>
      </c>
      <c r="E94" s="44" t="s">
        <v>9</v>
      </c>
      <c r="F94" s="137">
        <f t="shared" ref="F94:F99" si="8">F95</f>
        <v>165.4</v>
      </c>
    </row>
    <row r="95" spans="1:6" ht="15.75" x14ac:dyDescent="0.25">
      <c r="A95" s="81" t="s">
        <v>61</v>
      </c>
      <c r="B95" s="25" t="s">
        <v>11</v>
      </c>
      <c r="C95" s="25" t="s">
        <v>62</v>
      </c>
      <c r="D95" s="27" t="s">
        <v>8</v>
      </c>
      <c r="E95" s="27" t="s">
        <v>9</v>
      </c>
      <c r="F95" s="135">
        <f t="shared" si="8"/>
        <v>165.4</v>
      </c>
    </row>
    <row r="96" spans="1:6" ht="25.5" x14ac:dyDescent="0.25">
      <c r="A96" s="81" t="s">
        <v>56</v>
      </c>
      <c r="B96" s="29" t="s">
        <v>11</v>
      </c>
      <c r="C96" s="29" t="s">
        <v>62</v>
      </c>
      <c r="D96" s="27">
        <v>9900000000</v>
      </c>
      <c r="E96" s="27" t="s">
        <v>9</v>
      </c>
      <c r="F96" s="135">
        <f t="shared" si="8"/>
        <v>165.4</v>
      </c>
    </row>
    <row r="97" spans="1:6" ht="25.5" x14ac:dyDescent="0.25">
      <c r="A97" s="81" t="s">
        <v>56</v>
      </c>
      <c r="B97" s="29" t="s">
        <v>11</v>
      </c>
      <c r="C97" s="29" t="s">
        <v>62</v>
      </c>
      <c r="D97" s="27">
        <v>9910000000</v>
      </c>
      <c r="E97" s="27" t="s">
        <v>9</v>
      </c>
      <c r="F97" s="135">
        <f t="shared" si="8"/>
        <v>165.4</v>
      </c>
    </row>
    <row r="98" spans="1:6" ht="25.5" x14ac:dyDescent="0.25">
      <c r="A98" s="81" t="s">
        <v>63</v>
      </c>
      <c r="B98" s="29" t="s">
        <v>11</v>
      </c>
      <c r="C98" s="29" t="s">
        <v>62</v>
      </c>
      <c r="D98" s="27">
        <v>9910051180</v>
      </c>
      <c r="E98" s="27" t="s">
        <v>9</v>
      </c>
      <c r="F98" s="135">
        <f>F99+F103</f>
        <v>165.4</v>
      </c>
    </row>
    <row r="99" spans="1:6" ht="51" x14ac:dyDescent="0.25">
      <c r="A99" s="81" t="s">
        <v>15</v>
      </c>
      <c r="B99" s="29" t="s">
        <v>11</v>
      </c>
      <c r="C99" s="29" t="s">
        <v>62</v>
      </c>
      <c r="D99" s="27">
        <v>9910051180</v>
      </c>
      <c r="E99" s="27">
        <v>100</v>
      </c>
      <c r="F99" s="135">
        <f t="shared" si="8"/>
        <v>160.77100000000002</v>
      </c>
    </row>
    <row r="100" spans="1:6" ht="25.5" x14ac:dyDescent="0.25">
      <c r="A100" s="81" t="s">
        <v>16</v>
      </c>
      <c r="B100" s="29" t="s">
        <v>11</v>
      </c>
      <c r="C100" s="29" t="s">
        <v>62</v>
      </c>
      <c r="D100" s="27">
        <v>9910051180</v>
      </c>
      <c r="E100" s="27">
        <v>120</v>
      </c>
      <c r="F100" s="135">
        <f>F101+F102</f>
        <v>160.77100000000002</v>
      </c>
    </row>
    <row r="101" spans="1:6" ht="25.5" x14ac:dyDescent="0.25">
      <c r="A101" s="81" t="s">
        <v>64</v>
      </c>
      <c r="B101" s="29" t="s">
        <v>11</v>
      </c>
      <c r="C101" s="29" t="s">
        <v>62</v>
      </c>
      <c r="D101" s="26">
        <v>9910051180</v>
      </c>
      <c r="E101" s="27">
        <v>121</v>
      </c>
      <c r="F101" s="135">
        <v>123.48</v>
      </c>
    </row>
    <row r="102" spans="1:6" ht="38.25" x14ac:dyDescent="0.25">
      <c r="A102" s="81" t="s">
        <v>19</v>
      </c>
      <c r="B102" s="29" t="s">
        <v>11</v>
      </c>
      <c r="C102" s="29" t="s">
        <v>62</v>
      </c>
      <c r="D102" s="26">
        <v>9910051180</v>
      </c>
      <c r="E102" s="27">
        <v>129</v>
      </c>
      <c r="F102" s="135">
        <v>37.290999999999997</v>
      </c>
    </row>
    <row r="103" spans="1:6" ht="15.75" x14ac:dyDescent="0.25">
      <c r="A103" s="81" t="s">
        <v>30</v>
      </c>
      <c r="B103" s="29" t="s">
        <v>11</v>
      </c>
      <c r="C103" s="29" t="s">
        <v>62</v>
      </c>
      <c r="D103" s="26">
        <v>9910051180</v>
      </c>
      <c r="E103" s="27">
        <v>244</v>
      </c>
      <c r="F103" s="135">
        <v>4.6289999999999996</v>
      </c>
    </row>
    <row r="104" spans="1:6" ht="29.25" customHeight="1" x14ac:dyDescent="0.25">
      <c r="A104" s="41" t="s">
        <v>65</v>
      </c>
      <c r="B104" s="6" t="s">
        <v>62</v>
      </c>
      <c r="C104" s="6" t="s">
        <v>7</v>
      </c>
      <c r="D104" s="46" t="s">
        <v>8</v>
      </c>
      <c r="E104" s="44" t="s">
        <v>9</v>
      </c>
      <c r="F104" s="138">
        <f>F105+F115</f>
        <v>162.5009</v>
      </c>
    </row>
    <row r="105" spans="1:6" ht="15.75" x14ac:dyDescent="0.25">
      <c r="A105" s="83" t="s">
        <v>66</v>
      </c>
      <c r="B105" s="47" t="s">
        <v>62</v>
      </c>
      <c r="C105" s="47" t="s">
        <v>21</v>
      </c>
      <c r="D105" s="48" t="s">
        <v>8</v>
      </c>
      <c r="E105" s="49" t="s">
        <v>9</v>
      </c>
      <c r="F105" s="123">
        <f t="shared" ref="F105:F113" si="9">F106</f>
        <v>31.819780000000002</v>
      </c>
    </row>
    <row r="106" spans="1:6" ht="15.75" x14ac:dyDescent="0.25">
      <c r="A106" s="81" t="s">
        <v>67</v>
      </c>
      <c r="B106" s="29" t="s">
        <v>62</v>
      </c>
      <c r="C106" s="29" t="s">
        <v>21</v>
      </c>
      <c r="D106" s="26">
        <v>8320000000</v>
      </c>
      <c r="E106" s="27" t="s">
        <v>9</v>
      </c>
      <c r="F106" s="45">
        <f t="shared" si="9"/>
        <v>31.819780000000002</v>
      </c>
    </row>
    <row r="107" spans="1:6" ht="15.75" x14ac:dyDescent="0.25">
      <c r="A107" s="81" t="s">
        <v>68</v>
      </c>
      <c r="B107" s="29" t="s">
        <v>62</v>
      </c>
      <c r="C107" s="29" t="s">
        <v>21</v>
      </c>
      <c r="D107" s="27">
        <v>8320059300</v>
      </c>
      <c r="E107" s="27" t="s">
        <v>9</v>
      </c>
      <c r="F107" s="45">
        <f>F108+F112</f>
        <v>31.819780000000002</v>
      </c>
    </row>
    <row r="108" spans="1:6" ht="51" x14ac:dyDescent="0.25">
      <c r="A108" s="81" t="s">
        <v>15</v>
      </c>
      <c r="B108" s="29" t="s">
        <v>62</v>
      </c>
      <c r="C108" s="29" t="s">
        <v>21</v>
      </c>
      <c r="D108" s="27">
        <v>8320059300</v>
      </c>
      <c r="E108" s="27">
        <v>100</v>
      </c>
      <c r="F108" s="102">
        <f t="shared" ref="F108" si="10">F109</f>
        <v>29.002000000000002</v>
      </c>
    </row>
    <row r="109" spans="1:6" ht="25.5" x14ac:dyDescent="0.25">
      <c r="A109" s="81" t="s">
        <v>16</v>
      </c>
      <c r="B109" s="29" t="s">
        <v>62</v>
      </c>
      <c r="C109" s="29" t="s">
        <v>21</v>
      </c>
      <c r="D109" s="27">
        <v>8320059300</v>
      </c>
      <c r="E109" s="27">
        <v>120</v>
      </c>
      <c r="F109" s="102">
        <f>F110+F111</f>
        <v>29.002000000000002</v>
      </c>
    </row>
    <row r="110" spans="1:6" ht="25.5" x14ac:dyDescent="0.25">
      <c r="A110" s="81" t="s">
        <v>64</v>
      </c>
      <c r="B110" s="29" t="s">
        <v>62</v>
      </c>
      <c r="C110" s="29" t="s">
        <v>21</v>
      </c>
      <c r="D110" s="27">
        <v>8320059300</v>
      </c>
      <c r="E110" s="27">
        <v>121</v>
      </c>
      <c r="F110" s="102">
        <v>22.207000000000001</v>
      </c>
    </row>
    <row r="111" spans="1:6" ht="38.25" x14ac:dyDescent="0.25">
      <c r="A111" s="81" t="s">
        <v>19</v>
      </c>
      <c r="B111" s="29" t="s">
        <v>62</v>
      </c>
      <c r="C111" s="29" t="s">
        <v>21</v>
      </c>
      <c r="D111" s="27">
        <v>8320059300</v>
      </c>
      <c r="E111" s="27">
        <v>129</v>
      </c>
      <c r="F111" s="45">
        <v>6.7949999999999999</v>
      </c>
    </row>
    <row r="112" spans="1:6" ht="25.5" x14ac:dyDescent="0.25">
      <c r="A112" s="81" t="s">
        <v>69</v>
      </c>
      <c r="B112" s="29" t="s">
        <v>62</v>
      </c>
      <c r="C112" s="29" t="s">
        <v>21</v>
      </c>
      <c r="D112" s="27">
        <v>8320059300</v>
      </c>
      <c r="E112" s="27">
        <v>200</v>
      </c>
      <c r="F112" s="45">
        <f t="shared" si="9"/>
        <v>2.81778</v>
      </c>
    </row>
    <row r="113" spans="1:6" ht="25.5" x14ac:dyDescent="0.25">
      <c r="A113" s="81" t="s">
        <v>28</v>
      </c>
      <c r="B113" s="29" t="s">
        <v>62</v>
      </c>
      <c r="C113" s="29" t="s">
        <v>21</v>
      </c>
      <c r="D113" s="27">
        <v>8320059300</v>
      </c>
      <c r="E113" s="27">
        <v>240</v>
      </c>
      <c r="F113" s="45">
        <f t="shared" si="9"/>
        <v>2.81778</v>
      </c>
    </row>
    <row r="114" spans="1:6" ht="25.5" x14ac:dyDescent="0.25">
      <c r="A114" s="81" t="s">
        <v>70</v>
      </c>
      <c r="B114" s="29" t="s">
        <v>62</v>
      </c>
      <c r="C114" s="29" t="s">
        <v>21</v>
      </c>
      <c r="D114" s="27">
        <v>8320059300</v>
      </c>
      <c r="E114" s="27">
        <v>244</v>
      </c>
      <c r="F114" s="45">
        <v>2.81778</v>
      </c>
    </row>
    <row r="115" spans="1:6" ht="38.25" x14ac:dyDescent="0.25">
      <c r="A115" s="83" t="s">
        <v>149</v>
      </c>
      <c r="B115" s="47" t="s">
        <v>62</v>
      </c>
      <c r="C115" s="47" t="s">
        <v>72</v>
      </c>
      <c r="D115" s="48" t="s">
        <v>8</v>
      </c>
      <c r="E115" s="49" t="s">
        <v>9</v>
      </c>
      <c r="F115" s="123">
        <f t="shared" ref="F115:F119" si="11">F116</f>
        <v>130.68111999999999</v>
      </c>
    </row>
    <row r="116" spans="1:6" ht="38.25" x14ac:dyDescent="0.25">
      <c r="A116" s="81" t="s">
        <v>51</v>
      </c>
      <c r="B116" s="29" t="s">
        <v>62</v>
      </c>
      <c r="C116" s="29" t="s">
        <v>72</v>
      </c>
      <c r="D116" s="26">
        <v>9900000000</v>
      </c>
      <c r="E116" s="27" t="s">
        <v>9</v>
      </c>
      <c r="F116" s="45">
        <f t="shared" si="11"/>
        <v>130.68111999999999</v>
      </c>
    </row>
    <row r="117" spans="1:6" ht="38.25" x14ac:dyDescent="0.25">
      <c r="A117" s="81" t="s">
        <v>51</v>
      </c>
      <c r="B117" s="29" t="s">
        <v>62</v>
      </c>
      <c r="C117" s="29" t="s">
        <v>72</v>
      </c>
      <c r="D117" s="27">
        <v>9910000011</v>
      </c>
      <c r="E117" s="27" t="s">
        <v>9</v>
      </c>
      <c r="F117" s="45">
        <f t="shared" si="11"/>
        <v>130.68111999999999</v>
      </c>
    </row>
    <row r="118" spans="1:6" ht="25.5" x14ac:dyDescent="0.25">
      <c r="A118" s="81" t="s">
        <v>59</v>
      </c>
      <c r="B118" s="29" t="s">
        <v>62</v>
      </c>
      <c r="C118" s="29" t="s">
        <v>72</v>
      </c>
      <c r="D118" s="27">
        <v>9910000011</v>
      </c>
      <c r="E118" s="27">
        <v>200</v>
      </c>
      <c r="F118" s="45">
        <f t="shared" si="11"/>
        <v>130.68111999999999</v>
      </c>
    </row>
    <row r="119" spans="1:6" ht="25.5" x14ac:dyDescent="0.25">
      <c r="A119" s="81" t="s">
        <v>28</v>
      </c>
      <c r="B119" s="29" t="s">
        <v>62</v>
      </c>
      <c r="C119" s="29" t="s">
        <v>72</v>
      </c>
      <c r="D119" s="27">
        <v>9910000011</v>
      </c>
      <c r="E119" s="27">
        <v>240</v>
      </c>
      <c r="F119" s="45">
        <f t="shared" si="11"/>
        <v>130.68111999999999</v>
      </c>
    </row>
    <row r="120" spans="1:6" ht="15.75" x14ac:dyDescent="0.25">
      <c r="A120" s="81" t="s">
        <v>30</v>
      </c>
      <c r="B120" s="29" t="s">
        <v>62</v>
      </c>
      <c r="C120" s="29" t="s">
        <v>72</v>
      </c>
      <c r="D120" s="27">
        <v>9910000011</v>
      </c>
      <c r="E120" s="27">
        <v>244</v>
      </c>
      <c r="F120" s="45">
        <v>130.68111999999999</v>
      </c>
    </row>
    <row r="121" spans="1:6" ht="18.75" x14ac:dyDescent="0.25">
      <c r="A121" s="41" t="s">
        <v>73</v>
      </c>
      <c r="B121" s="6" t="s">
        <v>21</v>
      </c>
      <c r="C121" s="6" t="s">
        <v>7</v>
      </c>
      <c r="D121" s="44" t="s">
        <v>8</v>
      </c>
      <c r="E121" s="44" t="s">
        <v>9</v>
      </c>
      <c r="F121" s="138">
        <f>F122+F129+F148</f>
        <v>3896.4450000000002</v>
      </c>
    </row>
    <row r="122" spans="1:6" x14ac:dyDescent="0.25">
      <c r="A122" s="83" t="s">
        <v>74</v>
      </c>
      <c r="B122" s="47" t="s">
        <v>21</v>
      </c>
      <c r="C122" s="47" t="s">
        <v>75</v>
      </c>
      <c r="D122" s="47" t="s">
        <v>8</v>
      </c>
      <c r="E122" s="47" t="s">
        <v>9</v>
      </c>
      <c r="F122" s="139">
        <f>F123+F128</f>
        <v>88.605000000000004</v>
      </c>
    </row>
    <row r="123" spans="1:6" ht="40.5" x14ac:dyDescent="0.25">
      <c r="A123" s="50" t="s">
        <v>150</v>
      </c>
      <c r="B123" s="29" t="s">
        <v>21</v>
      </c>
      <c r="C123" s="29" t="s">
        <v>75</v>
      </c>
      <c r="D123" s="27" t="s">
        <v>76</v>
      </c>
      <c r="E123" s="27" t="s">
        <v>9</v>
      </c>
      <c r="F123" s="102">
        <f t="shared" ref="F123:F125" si="12">F124</f>
        <v>39.255000000000003</v>
      </c>
    </row>
    <row r="124" spans="1:6" ht="30.75" customHeight="1" x14ac:dyDescent="0.25">
      <c r="A124" s="51" t="s">
        <v>59</v>
      </c>
      <c r="B124" s="29" t="s">
        <v>21</v>
      </c>
      <c r="C124" s="29" t="s">
        <v>75</v>
      </c>
      <c r="D124" s="27" t="s">
        <v>77</v>
      </c>
      <c r="E124" s="27" t="s">
        <v>9</v>
      </c>
      <c r="F124" s="102">
        <f t="shared" si="12"/>
        <v>39.255000000000003</v>
      </c>
    </row>
    <row r="125" spans="1:6" ht="35.25" customHeight="1" x14ac:dyDescent="0.25">
      <c r="A125" s="52" t="s">
        <v>78</v>
      </c>
      <c r="B125" s="29" t="s">
        <v>21</v>
      </c>
      <c r="C125" s="29" t="s">
        <v>75</v>
      </c>
      <c r="D125" s="27" t="s">
        <v>77</v>
      </c>
      <c r="E125" s="27" t="s">
        <v>79</v>
      </c>
      <c r="F125" s="102">
        <f t="shared" si="12"/>
        <v>39.255000000000003</v>
      </c>
    </row>
    <row r="126" spans="1:6" ht="37.5" customHeight="1" x14ac:dyDescent="0.25">
      <c r="A126" s="51" t="s">
        <v>80</v>
      </c>
      <c r="B126" s="29" t="s">
        <v>21</v>
      </c>
      <c r="C126" s="29" t="s">
        <v>75</v>
      </c>
      <c r="D126" s="27" t="s">
        <v>77</v>
      </c>
      <c r="E126" s="27" t="s">
        <v>81</v>
      </c>
      <c r="F126" s="102">
        <f>F127</f>
        <v>39.255000000000003</v>
      </c>
    </row>
    <row r="127" spans="1:6" ht="37.5" customHeight="1" x14ac:dyDescent="0.25">
      <c r="A127" s="81" t="s">
        <v>82</v>
      </c>
      <c r="B127" s="29" t="s">
        <v>21</v>
      </c>
      <c r="C127" s="29" t="s">
        <v>75</v>
      </c>
      <c r="D127" s="27" t="s">
        <v>77</v>
      </c>
      <c r="E127" s="27" t="s">
        <v>83</v>
      </c>
      <c r="F127" s="102">
        <v>39.255000000000003</v>
      </c>
    </row>
    <row r="128" spans="1:6" ht="66" customHeight="1" x14ac:dyDescent="0.25">
      <c r="A128" s="81" t="s">
        <v>84</v>
      </c>
      <c r="B128" s="29" t="s">
        <v>21</v>
      </c>
      <c r="C128" s="29" t="s">
        <v>75</v>
      </c>
      <c r="D128" s="27" t="s">
        <v>85</v>
      </c>
      <c r="E128" s="27" t="s">
        <v>83</v>
      </c>
      <c r="F128" s="102">
        <f>49.345+0.005</f>
        <v>49.35</v>
      </c>
    </row>
    <row r="129" spans="1:6" ht="15" customHeight="1" x14ac:dyDescent="0.25">
      <c r="A129" s="53" t="s">
        <v>86</v>
      </c>
      <c r="B129" s="47" t="s">
        <v>21</v>
      </c>
      <c r="C129" s="47" t="s">
        <v>71</v>
      </c>
      <c r="D129" s="49" t="s">
        <v>8</v>
      </c>
      <c r="E129" s="49" t="s">
        <v>9</v>
      </c>
      <c r="F129" s="123">
        <f>F131+F136+F140</f>
        <v>3806.84</v>
      </c>
    </row>
    <row r="130" spans="1:6" ht="15" customHeight="1" x14ac:dyDescent="0.25">
      <c r="A130" s="53" t="s">
        <v>87</v>
      </c>
      <c r="B130" s="29" t="s">
        <v>21</v>
      </c>
      <c r="C130" s="29" t="s">
        <v>71</v>
      </c>
      <c r="D130" s="27" t="s">
        <v>88</v>
      </c>
      <c r="E130" s="27" t="s">
        <v>9</v>
      </c>
      <c r="F130" s="102">
        <f t="shared" ref="F130:F134" si="13">F131</f>
        <v>1671.96</v>
      </c>
    </row>
    <row r="131" spans="1:6" ht="15.75" customHeight="1" x14ac:dyDescent="0.25">
      <c r="A131" s="83" t="s">
        <v>89</v>
      </c>
      <c r="B131" s="29" t="s">
        <v>21</v>
      </c>
      <c r="C131" s="29" t="s">
        <v>71</v>
      </c>
      <c r="D131" s="27">
        <v>8420000000</v>
      </c>
      <c r="E131" s="27" t="s">
        <v>9</v>
      </c>
      <c r="F131" s="102">
        <f t="shared" si="13"/>
        <v>1671.96</v>
      </c>
    </row>
    <row r="132" spans="1:6" ht="25.5" x14ac:dyDescent="0.25">
      <c r="A132" s="81" t="s">
        <v>90</v>
      </c>
      <c r="B132" s="29" t="s">
        <v>21</v>
      </c>
      <c r="C132" s="29" t="s">
        <v>71</v>
      </c>
      <c r="D132" s="27">
        <v>8420000016</v>
      </c>
      <c r="E132" s="27" t="s">
        <v>9</v>
      </c>
      <c r="F132" s="102">
        <f t="shared" si="13"/>
        <v>1671.96</v>
      </c>
    </row>
    <row r="133" spans="1:6" ht="25.5" x14ac:dyDescent="0.25">
      <c r="A133" s="81" t="s">
        <v>59</v>
      </c>
      <c r="B133" s="29" t="s">
        <v>21</v>
      </c>
      <c r="C133" s="29" t="s">
        <v>71</v>
      </c>
      <c r="D133" s="27">
        <v>8420000016</v>
      </c>
      <c r="E133" s="27">
        <v>200</v>
      </c>
      <c r="F133" s="102">
        <f t="shared" si="13"/>
        <v>1671.96</v>
      </c>
    </row>
    <row r="134" spans="1:6" ht="25.5" x14ac:dyDescent="0.25">
      <c r="A134" s="81" t="s">
        <v>28</v>
      </c>
      <c r="B134" s="29" t="s">
        <v>21</v>
      </c>
      <c r="C134" s="29" t="s">
        <v>71</v>
      </c>
      <c r="D134" s="27">
        <v>8420000016</v>
      </c>
      <c r="E134" s="27">
        <v>240</v>
      </c>
      <c r="F134" s="102">
        <f t="shared" si="13"/>
        <v>1671.96</v>
      </c>
    </row>
    <row r="135" spans="1:6" ht="15.75" x14ac:dyDescent="0.25">
      <c r="A135" s="81" t="s">
        <v>30</v>
      </c>
      <c r="B135" s="29" t="s">
        <v>21</v>
      </c>
      <c r="C135" s="29" t="s">
        <v>71</v>
      </c>
      <c r="D135" s="27">
        <v>8420000016</v>
      </c>
      <c r="E135" s="27">
        <v>244</v>
      </c>
      <c r="F135" s="102">
        <f>1253.51+174.33+244.12</f>
        <v>1671.96</v>
      </c>
    </row>
    <row r="136" spans="1:6" ht="54" x14ac:dyDescent="0.25">
      <c r="A136" s="54" t="s">
        <v>91</v>
      </c>
      <c r="B136" s="47" t="s">
        <v>21</v>
      </c>
      <c r="C136" s="47" t="s">
        <v>71</v>
      </c>
      <c r="D136" s="101" t="s">
        <v>158</v>
      </c>
      <c r="E136" s="49" t="s">
        <v>9</v>
      </c>
      <c r="F136" s="140">
        <f>F137</f>
        <v>1984.8799999999999</v>
      </c>
    </row>
    <row r="137" spans="1:6" ht="25.5" x14ac:dyDescent="0.25">
      <c r="A137" s="55" t="s">
        <v>59</v>
      </c>
      <c r="B137" s="29" t="s">
        <v>21</v>
      </c>
      <c r="C137" s="29" t="s">
        <v>71</v>
      </c>
      <c r="D137" s="82" t="s">
        <v>158</v>
      </c>
      <c r="E137" s="56" t="s">
        <v>92</v>
      </c>
      <c r="F137" s="141">
        <f>F138</f>
        <v>1984.8799999999999</v>
      </c>
    </row>
    <row r="138" spans="1:6" ht="25.5" x14ac:dyDescent="0.25">
      <c r="A138" s="55" t="s">
        <v>28</v>
      </c>
      <c r="B138" s="29" t="s">
        <v>21</v>
      </c>
      <c r="C138" s="29" t="s">
        <v>71</v>
      </c>
      <c r="D138" s="82" t="s">
        <v>158</v>
      </c>
      <c r="E138" s="56" t="s">
        <v>93</v>
      </c>
      <c r="F138" s="141">
        <f>F139</f>
        <v>1984.8799999999999</v>
      </c>
    </row>
    <row r="139" spans="1:6" ht="63.75" x14ac:dyDescent="0.25">
      <c r="A139" s="55" t="s">
        <v>94</v>
      </c>
      <c r="B139" s="29" t="s">
        <v>21</v>
      </c>
      <c r="C139" s="29" t="s">
        <v>71</v>
      </c>
      <c r="D139" s="82" t="s">
        <v>158</v>
      </c>
      <c r="E139" s="82" t="s">
        <v>95</v>
      </c>
      <c r="F139" s="78">
        <f>1984.8708+0.0092</f>
        <v>1984.8799999999999</v>
      </c>
    </row>
    <row r="140" spans="1:6" ht="21.75" customHeight="1" x14ac:dyDescent="0.25">
      <c r="A140" s="153" t="s">
        <v>159</v>
      </c>
      <c r="B140" s="156" t="s">
        <v>21</v>
      </c>
      <c r="C140" s="156" t="s">
        <v>71</v>
      </c>
      <c r="D140" s="156" t="s">
        <v>96</v>
      </c>
      <c r="E140" s="156" t="s">
        <v>9</v>
      </c>
      <c r="F140" s="158">
        <f>F142</f>
        <v>150</v>
      </c>
    </row>
    <row r="141" spans="1:6" ht="30" customHeight="1" x14ac:dyDescent="0.25">
      <c r="A141" s="153"/>
      <c r="B141" s="157"/>
      <c r="C141" s="157"/>
      <c r="D141" s="157"/>
      <c r="E141" s="157"/>
      <c r="F141" s="159"/>
    </row>
    <row r="142" spans="1:6" ht="30" customHeight="1" x14ac:dyDescent="0.25">
      <c r="A142" s="81" t="s">
        <v>97</v>
      </c>
      <c r="B142" s="57" t="s">
        <v>21</v>
      </c>
      <c r="C142" s="57" t="s">
        <v>71</v>
      </c>
      <c r="D142" s="57" t="s">
        <v>98</v>
      </c>
      <c r="E142" s="57" t="s">
        <v>9</v>
      </c>
      <c r="F142" s="142">
        <f>F143</f>
        <v>150</v>
      </c>
    </row>
    <row r="143" spans="1:6" ht="15.75" customHeight="1" x14ac:dyDescent="0.25">
      <c r="A143" s="160" t="s">
        <v>59</v>
      </c>
      <c r="B143" s="58" t="s">
        <v>21</v>
      </c>
      <c r="C143" s="58" t="s">
        <v>71</v>
      </c>
      <c r="D143" s="161" t="s">
        <v>98</v>
      </c>
      <c r="E143" s="161">
        <v>200</v>
      </c>
      <c r="F143" s="163">
        <f>F145</f>
        <v>150</v>
      </c>
    </row>
    <row r="144" spans="1:6" ht="12.75" customHeight="1" x14ac:dyDescent="0.25">
      <c r="A144" s="160"/>
      <c r="B144" s="59"/>
      <c r="C144" s="59"/>
      <c r="D144" s="162"/>
      <c r="E144" s="162"/>
      <c r="F144" s="164"/>
    </row>
    <row r="145" spans="1:6" ht="15.75" customHeight="1" x14ac:dyDescent="0.25">
      <c r="A145" s="160" t="s">
        <v>99</v>
      </c>
      <c r="B145" s="58" t="s">
        <v>21</v>
      </c>
      <c r="C145" s="58" t="s">
        <v>71</v>
      </c>
      <c r="D145" s="161" t="s">
        <v>98</v>
      </c>
      <c r="E145" s="161">
        <v>240</v>
      </c>
      <c r="F145" s="163">
        <f>F147</f>
        <v>150</v>
      </c>
    </row>
    <row r="146" spans="1:6" ht="12.75" customHeight="1" x14ac:dyDescent="0.25">
      <c r="A146" s="160"/>
      <c r="B146" s="59"/>
      <c r="C146" s="59"/>
      <c r="D146" s="162"/>
      <c r="E146" s="162"/>
      <c r="F146" s="164"/>
    </row>
    <row r="147" spans="1:6" ht="15.75" x14ac:dyDescent="0.25">
      <c r="A147" s="81" t="s">
        <v>100</v>
      </c>
      <c r="B147" s="29" t="s">
        <v>21</v>
      </c>
      <c r="C147" s="29" t="s">
        <v>71</v>
      </c>
      <c r="D147" s="27" t="s">
        <v>98</v>
      </c>
      <c r="E147" s="27" t="s">
        <v>95</v>
      </c>
      <c r="F147" s="102">
        <v>150</v>
      </c>
    </row>
    <row r="148" spans="1:6" x14ac:dyDescent="0.25">
      <c r="A148" s="153" t="s">
        <v>160</v>
      </c>
      <c r="B148" s="154" t="s">
        <v>21</v>
      </c>
      <c r="C148" s="154" t="s">
        <v>161</v>
      </c>
      <c r="D148" s="156" t="s">
        <v>162</v>
      </c>
      <c r="E148" s="156" t="s">
        <v>9</v>
      </c>
      <c r="F148" s="158">
        <f>F150</f>
        <v>1</v>
      </c>
    </row>
    <row r="149" spans="1:6" x14ac:dyDescent="0.25">
      <c r="A149" s="153"/>
      <c r="B149" s="155"/>
      <c r="C149" s="155"/>
      <c r="D149" s="157"/>
      <c r="E149" s="157"/>
      <c r="F149" s="159"/>
    </row>
    <row r="150" spans="1:6" ht="51" x14ac:dyDescent="0.25">
      <c r="A150" s="143" t="s">
        <v>163</v>
      </c>
      <c r="B150" s="29" t="s">
        <v>21</v>
      </c>
      <c r="C150" s="29" t="s">
        <v>161</v>
      </c>
      <c r="D150" s="27" t="s">
        <v>164</v>
      </c>
      <c r="E150" s="27" t="s">
        <v>9</v>
      </c>
      <c r="F150" s="102">
        <f>F151</f>
        <v>1</v>
      </c>
    </row>
    <row r="151" spans="1:6" ht="25.5" x14ac:dyDescent="0.25">
      <c r="A151" s="81" t="s">
        <v>59</v>
      </c>
      <c r="B151" s="29" t="s">
        <v>21</v>
      </c>
      <c r="C151" s="29" t="s">
        <v>161</v>
      </c>
      <c r="D151" s="27" t="s">
        <v>164</v>
      </c>
      <c r="E151" s="27" t="s">
        <v>92</v>
      </c>
      <c r="F151" s="102">
        <f>F152</f>
        <v>1</v>
      </c>
    </row>
    <row r="152" spans="1:6" ht="25.5" x14ac:dyDescent="0.25">
      <c r="A152" s="81" t="s">
        <v>106</v>
      </c>
      <c r="B152" s="29" t="s">
        <v>21</v>
      </c>
      <c r="C152" s="29" t="s">
        <v>161</v>
      </c>
      <c r="D152" s="27" t="s">
        <v>164</v>
      </c>
      <c r="E152" s="27" t="s">
        <v>93</v>
      </c>
      <c r="F152" s="102">
        <f>F153</f>
        <v>1</v>
      </c>
    </row>
    <row r="153" spans="1:6" ht="38.25" x14ac:dyDescent="0.25">
      <c r="A153" s="103" t="s">
        <v>165</v>
      </c>
      <c r="B153" s="29" t="s">
        <v>21</v>
      </c>
      <c r="C153" s="29" t="s">
        <v>161</v>
      </c>
      <c r="D153" s="27" t="s">
        <v>164</v>
      </c>
      <c r="E153" s="27" t="s">
        <v>95</v>
      </c>
      <c r="F153" s="102">
        <v>1</v>
      </c>
    </row>
    <row r="154" spans="1:6" ht="18.75" x14ac:dyDescent="0.25">
      <c r="A154" s="41" t="s">
        <v>101</v>
      </c>
      <c r="B154" s="6" t="s">
        <v>75</v>
      </c>
      <c r="C154" s="6" t="s">
        <v>7</v>
      </c>
      <c r="D154" s="46" t="s">
        <v>8</v>
      </c>
      <c r="E154" s="44" t="s">
        <v>9</v>
      </c>
      <c r="F154" s="138">
        <f>F155+F167</f>
        <v>1757.4004199999999</v>
      </c>
    </row>
    <row r="155" spans="1:6" ht="15.75" x14ac:dyDescent="0.25">
      <c r="A155" s="104" t="s">
        <v>102</v>
      </c>
      <c r="B155" s="105" t="s">
        <v>75</v>
      </c>
      <c r="C155" s="105" t="s">
        <v>6</v>
      </c>
      <c r="D155" s="106" t="s">
        <v>8</v>
      </c>
      <c r="E155" s="107" t="s">
        <v>9</v>
      </c>
      <c r="F155" s="144">
        <f>F157</f>
        <v>101.351</v>
      </c>
    </row>
    <row r="156" spans="1:6" ht="15.75" x14ac:dyDescent="0.25">
      <c r="A156" s="81" t="s">
        <v>103</v>
      </c>
      <c r="B156" s="29" t="s">
        <v>75</v>
      </c>
      <c r="C156" s="29" t="s">
        <v>6</v>
      </c>
      <c r="D156" s="26" t="s">
        <v>104</v>
      </c>
      <c r="E156" s="27" t="s">
        <v>9</v>
      </c>
      <c r="F156" s="45">
        <f t="shared" ref="F156" si="14">F157+F160</f>
        <v>101.351</v>
      </c>
    </row>
    <row r="157" spans="1:6" ht="15.75" x14ac:dyDescent="0.25">
      <c r="A157" s="81" t="s">
        <v>105</v>
      </c>
      <c r="B157" s="29" t="s">
        <v>75</v>
      </c>
      <c r="C157" s="29" t="s">
        <v>6</v>
      </c>
      <c r="D157" s="26">
        <v>8520000000</v>
      </c>
      <c r="E157" s="27" t="s">
        <v>9</v>
      </c>
      <c r="F157" s="45">
        <f>F158+F164</f>
        <v>101.351</v>
      </c>
    </row>
    <row r="158" spans="1:6" ht="25.5" x14ac:dyDescent="0.25">
      <c r="A158" s="81" t="s">
        <v>59</v>
      </c>
      <c r="B158" s="29" t="s">
        <v>75</v>
      </c>
      <c r="C158" s="29" t="s">
        <v>6</v>
      </c>
      <c r="D158" s="26">
        <v>8520000025</v>
      </c>
      <c r="E158" s="27">
        <v>200</v>
      </c>
      <c r="F158" s="45">
        <f>F159+F161</f>
        <v>1.351</v>
      </c>
    </row>
    <row r="159" spans="1:6" ht="25.5" x14ac:dyDescent="0.25">
      <c r="A159" s="81" t="s">
        <v>106</v>
      </c>
      <c r="B159" s="29" t="s">
        <v>75</v>
      </c>
      <c r="C159" s="29" t="s">
        <v>6</v>
      </c>
      <c r="D159" s="26">
        <v>8520000025</v>
      </c>
      <c r="E159" s="27">
        <v>240</v>
      </c>
      <c r="F159" s="45">
        <f t="shared" ref="F159" si="15">F160</f>
        <v>0</v>
      </c>
    </row>
    <row r="160" spans="1:6" ht="15.75" x14ac:dyDescent="0.25">
      <c r="A160" s="81" t="s">
        <v>107</v>
      </c>
      <c r="B160" s="29" t="s">
        <v>75</v>
      </c>
      <c r="C160" s="29" t="s">
        <v>6</v>
      </c>
      <c r="D160" s="26">
        <v>8520000025</v>
      </c>
      <c r="E160" s="27">
        <v>243</v>
      </c>
      <c r="F160" s="45">
        <v>0</v>
      </c>
    </row>
    <row r="161" spans="1:6" ht="25.5" x14ac:dyDescent="0.25">
      <c r="A161" s="81" t="s">
        <v>28</v>
      </c>
      <c r="B161" s="29" t="s">
        <v>75</v>
      </c>
      <c r="C161" s="29" t="s">
        <v>6</v>
      </c>
      <c r="D161" s="26">
        <v>8520000026</v>
      </c>
      <c r="E161" s="27">
        <v>240</v>
      </c>
      <c r="F161" s="45">
        <f>F162</f>
        <v>1.351</v>
      </c>
    </row>
    <row r="162" spans="1:6" ht="15.75" x14ac:dyDescent="0.25">
      <c r="A162" s="81" t="s">
        <v>30</v>
      </c>
      <c r="B162" s="29" t="s">
        <v>75</v>
      </c>
      <c r="C162" s="29" t="s">
        <v>6</v>
      </c>
      <c r="D162" s="26">
        <v>8520000026</v>
      </c>
      <c r="E162" s="27">
        <v>244</v>
      </c>
      <c r="F162" s="45">
        <v>1.351</v>
      </c>
    </row>
    <row r="163" spans="1:6" ht="65.25" x14ac:dyDescent="0.25">
      <c r="A163" s="60" t="s">
        <v>108</v>
      </c>
      <c r="B163" s="29" t="s">
        <v>75</v>
      </c>
      <c r="C163" s="29" t="s">
        <v>6</v>
      </c>
      <c r="D163" s="61" t="s">
        <v>109</v>
      </c>
      <c r="E163" s="61" t="s">
        <v>9</v>
      </c>
      <c r="F163" s="80">
        <f>F164</f>
        <v>100</v>
      </c>
    </row>
    <row r="164" spans="1:6" ht="25.5" x14ac:dyDescent="0.25">
      <c r="A164" s="62" t="s">
        <v>59</v>
      </c>
      <c r="B164" s="29" t="s">
        <v>75</v>
      </c>
      <c r="C164" s="29" t="s">
        <v>6</v>
      </c>
      <c r="D164" s="31" t="s">
        <v>109</v>
      </c>
      <c r="E164" s="31" t="s">
        <v>92</v>
      </c>
      <c r="F164" s="108">
        <f>F165</f>
        <v>100</v>
      </c>
    </row>
    <row r="165" spans="1:6" ht="25.5" x14ac:dyDescent="0.25">
      <c r="A165" s="62" t="s">
        <v>106</v>
      </c>
      <c r="B165" s="29" t="s">
        <v>75</v>
      </c>
      <c r="C165" s="29" t="s">
        <v>6</v>
      </c>
      <c r="D165" s="31" t="s">
        <v>109</v>
      </c>
      <c r="E165" s="31" t="s">
        <v>93</v>
      </c>
      <c r="F165" s="108">
        <f>F166</f>
        <v>100</v>
      </c>
    </row>
    <row r="166" spans="1:6" ht="15.75" x14ac:dyDescent="0.25">
      <c r="A166" s="62" t="s">
        <v>100</v>
      </c>
      <c r="B166" s="29" t="s">
        <v>75</v>
      </c>
      <c r="C166" s="29" t="s">
        <v>6</v>
      </c>
      <c r="D166" s="31" t="s">
        <v>109</v>
      </c>
      <c r="E166" s="31" t="s">
        <v>95</v>
      </c>
      <c r="F166" s="108">
        <v>100</v>
      </c>
    </row>
    <row r="167" spans="1:6" ht="15.75" x14ac:dyDescent="0.25">
      <c r="A167" s="104" t="s">
        <v>110</v>
      </c>
      <c r="B167" s="109" t="s">
        <v>75</v>
      </c>
      <c r="C167" s="109" t="s">
        <v>62</v>
      </c>
      <c r="D167" s="109" t="s">
        <v>8</v>
      </c>
      <c r="E167" s="109" t="s">
        <v>9</v>
      </c>
      <c r="F167" s="145">
        <f>F168</f>
        <v>1656.0494200000001</v>
      </c>
    </row>
    <row r="168" spans="1:6" ht="15.75" x14ac:dyDescent="0.25">
      <c r="A168" s="81" t="s">
        <v>110</v>
      </c>
      <c r="B168" s="29" t="s">
        <v>75</v>
      </c>
      <c r="C168" s="29" t="s">
        <v>62</v>
      </c>
      <c r="D168" s="26">
        <v>8700000000</v>
      </c>
      <c r="E168" s="27" t="s">
        <v>9</v>
      </c>
      <c r="F168" s="130">
        <f>F170+F175+F179</f>
        <v>1656.0494200000001</v>
      </c>
    </row>
    <row r="169" spans="1:6" ht="15.75" x14ac:dyDescent="0.25">
      <c r="A169" s="110" t="s">
        <v>111</v>
      </c>
      <c r="B169" s="111" t="s">
        <v>75</v>
      </c>
      <c r="C169" s="111" t="s">
        <v>62</v>
      </c>
      <c r="D169" s="111">
        <v>8710000000</v>
      </c>
      <c r="E169" s="111" t="s">
        <v>9</v>
      </c>
      <c r="F169" s="146">
        <f t="shared" ref="F169:F172" si="16">F170</f>
        <v>280</v>
      </c>
    </row>
    <row r="170" spans="1:6" ht="25.5" x14ac:dyDescent="0.25">
      <c r="A170" s="81" t="s">
        <v>112</v>
      </c>
      <c r="B170" s="29" t="s">
        <v>75</v>
      </c>
      <c r="C170" s="29" t="s">
        <v>62</v>
      </c>
      <c r="D170" s="27">
        <v>8710000036</v>
      </c>
      <c r="E170" s="27" t="s">
        <v>9</v>
      </c>
      <c r="F170" s="102">
        <f t="shared" si="16"/>
        <v>280</v>
      </c>
    </row>
    <row r="171" spans="1:6" ht="25.5" x14ac:dyDescent="0.25">
      <c r="A171" s="81" t="s">
        <v>59</v>
      </c>
      <c r="B171" s="29" t="s">
        <v>75</v>
      </c>
      <c r="C171" s="29" t="s">
        <v>62</v>
      </c>
      <c r="D171" s="27" t="s">
        <v>113</v>
      </c>
      <c r="E171" s="27">
        <v>200</v>
      </c>
      <c r="F171" s="102">
        <f t="shared" si="16"/>
        <v>280</v>
      </c>
    </row>
    <row r="172" spans="1:6" ht="25.5" x14ac:dyDescent="0.25">
      <c r="A172" s="81" t="s">
        <v>106</v>
      </c>
      <c r="B172" s="29" t="s">
        <v>75</v>
      </c>
      <c r="C172" s="29" t="s">
        <v>62</v>
      </c>
      <c r="D172" s="27">
        <v>8710000036</v>
      </c>
      <c r="E172" s="27">
        <v>240</v>
      </c>
      <c r="F172" s="102">
        <f t="shared" si="16"/>
        <v>280</v>
      </c>
    </row>
    <row r="173" spans="1:6" ht="15.75" x14ac:dyDescent="0.25">
      <c r="A173" s="81" t="s">
        <v>114</v>
      </c>
      <c r="B173" s="29" t="s">
        <v>75</v>
      </c>
      <c r="C173" s="29" t="s">
        <v>62</v>
      </c>
      <c r="D173" s="26">
        <v>8710000036</v>
      </c>
      <c r="E173" s="27" t="s">
        <v>146</v>
      </c>
      <c r="F173" s="102">
        <v>280</v>
      </c>
    </row>
    <row r="174" spans="1:6" ht="15.75" x14ac:dyDescent="0.25">
      <c r="A174" s="110" t="s">
        <v>115</v>
      </c>
      <c r="B174" s="111" t="s">
        <v>75</v>
      </c>
      <c r="C174" s="111" t="s">
        <v>62</v>
      </c>
      <c r="D174" s="112">
        <v>8730000000</v>
      </c>
      <c r="E174" s="111" t="s">
        <v>9</v>
      </c>
      <c r="F174" s="147">
        <f t="shared" ref="F174:F177" si="17">F175</f>
        <v>90.372550000000004</v>
      </c>
    </row>
    <row r="175" spans="1:6" ht="15.75" x14ac:dyDescent="0.25">
      <c r="A175" s="81" t="s">
        <v>116</v>
      </c>
      <c r="B175" s="29" t="s">
        <v>75</v>
      </c>
      <c r="C175" s="29" t="s">
        <v>62</v>
      </c>
      <c r="D175" s="26">
        <v>8730000038</v>
      </c>
      <c r="E175" s="27" t="s">
        <v>9</v>
      </c>
      <c r="F175" s="45">
        <f t="shared" si="17"/>
        <v>90.372550000000004</v>
      </c>
    </row>
    <row r="176" spans="1:6" ht="25.5" x14ac:dyDescent="0.25">
      <c r="A176" s="81" t="s">
        <v>59</v>
      </c>
      <c r="B176" s="29" t="s">
        <v>75</v>
      </c>
      <c r="C176" s="29" t="s">
        <v>62</v>
      </c>
      <c r="D176" s="26">
        <v>8730000038</v>
      </c>
      <c r="E176" s="27">
        <v>200</v>
      </c>
      <c r="F176" s="45">
        <f t="shared" si="17"/>
        <v>90.372550000000004</v>
      </c>
    </row>
    <row r="177" spans="1:6" ht="25.5" x14ac:dyDescent="0.25">
      <c r="A177" s="81" t="s">
        <v>106</v>
      </c>
      <c r="B177" s="29" t="s">
        <v>75</v>
      </c>
      <c r="C177" s="29" t="s">
        <v>62</v>
      </c>
      <c r="D177" s="26">
        <v>8730000038</v>
      </c>
      <c r="E177" s="27">
        <v>240</v>
      </c>
      <c r="F177" s="45">
        <f t="shared" si="17"/>
        <v>90.372550000000004</v>
      </c>
    </row>
    <row r="178" spans="1:6" ht="15.75" x14ac:dyDescent="0.25">
      <c r="A178" s="81" t="s">
        <v>114</v>
      </c>
      <c r="B178" s="29" t="s">
        <v>75</v>
      </c>
      <c r="C178" s="29" t="s">
        <v>62</v>
      </c>
      <c r="D178" s="26">
        <v>8730000038</v>
      </c>
      <c r="E178" s="27">
        <v>244</v>
      </c>
      <c r="F178" s="45">
        <v>90.372550000000004</v>
      </c>
    </row>
    <row r="179" spans="1:6" ht="27" x14ac:dyDescent="0.25">
      <c r="A179" s="110" t="s">
        <v>117</v>
      </c>
      <c r="B179" s="111" t="s">
        <v>75</v>
      </c>
      <c r="C179" s="111" t="s">
        <v>62</v>
      </c>
      <c r="D179" s="112">
        <v>8740000000</v>
      </c>
      <c r="E179" s="111" t="s">
        <v>9</v>
      </c>
      <c r="F179" s="147">
        <f>F180+F184+F189</f>
        <v>1285.67687</v>
      </c>
    </row>
    <row r="180" spans="1:6" ht="15.75" x14ac:dyDescent="0.25">
      <c r="A180" s="81" t="s">
        <v>118</v>
      </c>
      <c r="B180" s="29" t="s">
        <v>75</v>
      </c>
      <c r="C180" s="29" t="s">
        <v>62</v>
      </c>
      <c r="D180" s="26">
        <v>8740000039</v>
      </c>
      <c r="E180" s="27" t="s">
        <v>9</v>
      </c>
      <c r="F180" s="45">
        <f t="shared" ref="F180:F181" si="18">F181</f>
        <v>489.60930000000002</v>
      </c>
    </row>
    <row r="181" spans="1:6" ht="25.5" x14ac:dyDescent="0.25">
      <c r="A181" s="81" t="s">
        <v>59</v>
      </c>
      <c r="B181" s="29" t="s">
        <v>75</v>
      </c>
      <c r="C181" s="29" t="s">
        <v>62</v>
      </c>
      <c r="D181" s="26">
        <v>8740000039</v>
      </c>
      <c r="E181" s="27">
        <v>200</v>
      </c>
      <c r="F181" s="45">
        <f t="shared" si="18"/>
        <v>489.60930000000002</v>
      </c>
    </row>
    <row r="182" spans="1:6" ht="25.5" x14ac:dyDescent="0.25">
      <c r="A182" s="81" t="s">
        <v>106</v>
      </c>
      <c r="B182" s="29" t="s">
        <v>75</v>
      </c>
      <c r="C182" s="29" t="s">
        <v>62</v>
      </c>
      <c r="D182" s="26">
        <v>8740000039</v>
      </c>
      <c r="E182" s="27">
        <v>240</v>
      </c>
      <c r="F182" s="148">
        <f>F183</f>
        <v>489.60930000000002</v>
      </c>
    </row>
    <row r="183" spans="1:6" ht="59.25" customHeight="1" x14ac:dyDescent="0.25">
      <c r="A183" s="81" t="s">
        <v>151</v>
      </c>
      <c r="B183" s="29" t="s">
        <v>75</v>
      </c>
      <c r="C183" s="29" t="s">
        <v>62</v>
      </c>
      <c r="D183" s="26">
        <v>8740000039</v>
      </c>
      <c r="E183" s="27">
        <v>244</v>
      </c>
      <c r="F183" s="45">
        <v>489.60930000000002</v>
      </c>
    </row>
    <row r="184" spans="1:6" ht="15.75" x14ac:dyDescent="0.25">
      <c r="A184" s="81" t="s">
        <v>119</v>
      </c>
      <c r="B184" s="29" t="s">
        <v>75</v>
      </c>
      <c r="C184" s="29" t="s">
        <v>62</v>
      </c>
      <c r="D184" s="26" t="s">
        <v>120</v>
      </c>
      <c r="E184" s="27" t="s">
        <v>9</v>
      </c>
      <c r="F184" s="45">
        <f t="shared" ref="F184" si="19">F185</f>
        <v>796.06757000000005</v>
      </c>
    </row>
    <row r="185" spans="1:6" ht="25.5" x14ac:dyDescent="0.25">
      <c r="A185" s="81" t="s">
        <v>59</v>
      </c>
      <c r="B185" s="29" t="s">
        <v>75</v>
      </c>
      <c r="C185" s="29" t="s">
        <v>62</v>
      </c>
      <c r="D185" s="26">
        <v>8740000040</v>
      </c>
      <c r="E185" s="27">
        <v>200</v>
      </c>
      <c r="F185" s="45">
        <f>F186</f>
        <v>796.06757000000005</v>
      </c>
    </row>
    <row r="186" spans="1:6" ht="25.5" x14ac:dyDescent="0.25">
      <c r="A186" s="81" t="s">
        <v>106</v>
      </c>
      <c r="B186" s="29" t="s">
        <v>75</v>
      </c>
      <c r="C186" s="29" t="s">
        <v>62</v>
      </c>
      <c r="D186" s="26">
        <v>8740000040</v>
      </c>
      <c r="E186" s="27">
        <v>240</v>
      </c>
      <c r="F186" s="148">
        <f>F188+F187</f>
        <v>796.06757000000005</v>
      </c>
    </row>
    <row r="187" spans="1:6" ht="25.5" x14ac:dyDescent="0.25">
      <c r="A187" s="81" t="s">
        <v>166</v>
      </c>
      <c r="B187" s="29" t="s">
        <v>75</v>
      </c>
      <c r="C187" s="29" t="s">
        <v>62</v>
      </c>
      <c r="D187" s="26">
        <v>8740000040</v>
      </c>
      <c r="E187" s="27">
        <v>244</v>
      </c>
      <c r="F187" s="45">
        <v>245</v>
      </c>
    </row>
    <row r="188" spans="1:6" ht="38.25" x14ac:dyDescent="0.25">
      <c r="A188" s="81" t="s">
        <v>167</v>
      </c>
      <c r="B188" s="29" t="s">
        <v>75</v>
      </c>
      <c r="C188" s="29" t="s">
        <v>62</v>
      </c>
      <c r="D188" s="26">
        <v>8740000040</v>
      </c>
      <c r="E188" s="27">
        <v>244</v>
      </c>
      <c r="F188" s="45">
        <v>551.06757000000005</v>
      </c>
    </row>
    <row r="189" spans="1:6" ht="68.25" x14ac:dyDescent="0.25">
      <c r="A189" s="60" t="s">
        <v>168</v>
      </c>
      <c r="B189" s="29" t="s">
        <v>75</v>
      </c>
      <c r="C189" s="29" t="s">
        <v>62</v>
      </c>
      <c r="D189" s="26" t="s">
        <v>121</v>
      </c>
      <c r="E189" s="27" t="s">
        <v>9</v>
      </c>
      <c r="F189" s="119">
        <f>F190</f>
        <v>0</v>
      </c>
    </row>
    <row r="190" spans="1:6" ht="25.5" x14ac:dyDescent="0.25">
      <c r="A190" s="62" t="s">
        <v>59</v>
      </c>
      <c r="B190" s="29" t="s">
        <v>75</v>
      </c>
      <c r="C190" s="29" t="s">
        <v>62</v>
      </c>
      <c r="D190" s="26" t="s">
        <v>121</v>
      </c>
      <c r="E190" s="27">
        <v>200</v>
      </c>
      <c r="F190" s="102">
        <f>F191</f>
        <v>0</v>
      </c>
    </row>
    <row r="191" spans="1:6" ht="25.5" x14ac:dyDescent="0.25">
      <c r="A191" s="62" t="s">
        <v>106</v>
      </c>
      <c r="B191" s="29" t="s">
        <v>75</v>
      </c>
      <c r="C191" s="29" t="s">
        <v>62</v>
      </c>
      <c r="D191" s="26" t="s">
        <v>121</v>
      </c>
      <c r="E191" s="27">
        <v>240</v>
      </c>
      <c r="F191" s="119">
        <f>F192</f>
        <v>0</v>
      </c>
    </row>
    <row r="192" spans="1:6" ht="15.75" x14ac:dyDescent="0.25">
      <c r="A192" s="62" t="s">
        <v>100</v>
      </c>
      <c r="B192" s="29" t="s">
        <v>75</v>
      </c>
      <c r="C192" s="29" t="s">
        <v>62</v>
      </c>
      <c r="D192" s="26" t="s">
        <v>121</v>
      </c>
      <c r="E192" s="27">
        <v>244</v>
      </c>
      <c r="F192" s="102">
        <v>0</v>
      </c>
    </row>
    <row r="193" spans="1:6" ht="15.75" x14ac:dyDescent="0.25">
      <c r="A193" s="63" t="s">
        <v>122</v>
      </c>
      <c r="B193" s="64" t="s">
        <v>123</v>
      </c>
      <c r="C193" s="64" t="s">
        <v>7</v>
      </c>
      <c r="D193" s="46" t="s">
        <v>8</v>
      </c>
      <c r="E193" s="44" t="s">
        <v>9</v>
      </c>
      <c r="F193" s="149">
        <f>F194</f>
        <v>59.999929999999999</v>
      </c>
    </row>
    <row r="194" spans="1:6" ht="15.75" x14ac:dyDescent="0.25">
      <c r="A194" s="81" t="s">
        <v>124</v>
      </c>
      <c r="B194" s="29" t="s">
        <v>123</v>
      </c>
      <c r="C194" s="29" t="s">
        <v>6</v>
      </c>
      <c r="D194" s="26" t="s">
        <v>8</v>
      </c>
      <c r="E194" s="27" t="s">
        <v>9</v>
      </c>
      <c r="F194" s="130">
        <f>F195</f>
        <v>59.999929999999999</v>
      </c>
    </row>
    <row r="195" spans="1:6" ht="25.5" x14ac:dyDescent="0.25">
      <c r="A195" s="81" t="s">
        <v>125</v>
      </c>
      <c r="B195" s="29" t="s">
        <v>123</v>
      </c>
      <c r="C195" s="29" t="s">
        <v>6</v>
      </c>
      <c r="D195" s="26" t="s">
        <v>126</v>
      </c>
      <c r="E195" s="27" t="s">
        <v>9</v>
      </c>
      <c r="F195" s="130">
        <f>F196</f>
        <v>59.999929999999999</v>
      </c>
    </row>
    <row r="196" spans="1:6" ht="25.5" x14ac:dyDescent="0.25">
      <c r="A196" s="81" t="s">
        <v>59</v>
      </c>
      <c r="B196" s="29" t="s">
        <v>123</v>
      </c>
      <c r="C196" s="29" t="s">
        <v>6</v>
      </c>
      <c r="D196" s="26" t="s">
        <v>126</v>
      </c>
      <c r="E196" s="27" t="s">
        <v>92</v>
      </c>
      <c r="F196" s="130">
        <f>F197</f>
        <v>59.999929999999999</v>
      </c>
    </row>
    <row r="197" spans="1:6" ht="25.5" x14ac:dyDescent="0.25">
      <c r="A197" s="81" t="s">
        <v>106</v>
      </c>
      <c r="B197" s="29" t="s">
        <v>123</v>
      </c>
      <c r="C197" s="29" t="s">
        <v>6</v>
      </c>
      <c r="D197" s="26" t="s">
        <v>126</v>
      </c>
      <c r="E197" s="27" t="s">
        <v>93</v>
      </c>
      <c r="F197" s="130">
        <f>F198</f>
        <v>59.999929999999999</v>
      </c>
    </row>
    <row r="198" spans="1:6" ht="15.75" x14ac:dyDescent="0.25">
      <c r="A198" s="81" t="s">
        <v>114</v>
      </c>
      <c r="B198" s="29" t="s">
        <v>123</v>
      </c>
      <c r="C198" s="29" t="s">
        <v>6</v>
      </c>
      <c r="D198" s="26" t="s">
        <v>126</v>
      </c>
      <c r="E198" s="27" t="s">
        <v>95</v>
      </c>
      <c r="F198" s="130">
        <v>59.999929999999999</v>
      </c>
    </row>
    <row r="199" spans="1:6" ht="18.75" x14ac:dyDescent="0.25">
      <c r="A199" s="41" t="s">
        <v>127</v>
      </c>
      <c r="B199" s="6" t="s">
        <v>72</v>
      </c>
      <c r="C199" s="6" t="s">
        <v>7</v>
      </c>
      <c r="D199" s="46" t="s">
        <v>8</v>
      </c>
      <c r="E199" s="44" t="s">
        <v>9</v>
      </c>
      <c r="F199" s="138">
        <f t="shared" ref="F199:F202" si="20">F200</f>
        <v>458.58352000000002</v>
      </c>
    </row>
    <row r="200" spans="1:6" ht="15.75" x14ac:dyDescent="0.25">
      <c r="A200" s="81" t="s">
        <v>128</v>
      </c>
      <c r="B200" s="29" t="s">
        <v>72</v>
      </c>
      <c r="C200" s="29" t="s">
        <v>6</v>
      </c>
      <c r="D200" s="26" t="s">
        <v>8</v>
      </c>
      <c r="E200" s="27" t="s">
        <v>9</v>
      </c>
      <c r="F200" s="45">
        <f t="shared" si="20"/>
        <v>458.58352000000002</v>
      </c>
    </row>
    <row r="201" spans="1:6" ht="25.5" x14ac:dyDescent="0.25">
      <c r="A201" s="81" t="s">
        <v>129</v>
      </c>
      <c r="B201" s="29" t="s">
        <v>72</v>
      </c>
      <c r="C201" s="29" t="s">
        <v>6</v>
      </c>
      <c r="D201" s="26">
        <v>4310000004</v>
      </c>
      <c r="E201" s="27" t="s">
        <v>9</v>
      </c>
      <c r="F201" s="45">
        <f t="shared" si="20"/>
        <v>458.58352000000002</v>
      </c>
    </row>
    <row r="202" spans="1:6" ht="15.75" x14ac:dyDescent="0.25">
      <c r="A202" s="81" t="s">
        <v>42</v>
      </c>
      <c r="B202" s="29" t="s">
        <v>72</v>
      </c>
      <c r="C202" s="29" t="s">
        <v>6</v>
      </c>
      <c r="D202" s="26">
        <v>4310000004</v>
      </c>
      <c r="E202" s="27">
        <v>500</v>
      </c>
      <c r="F202" s="45">
        <f t="shared" si="20"/>
        <v>458.58352000000002</v>
      </c>
    </row>
    <row r="203" spans="1:6" ht="15.75" x14ac:dyDescent="0.25">
      <c r="A203" s="81" t="s">
        <v>130</v>
      </c>
      <c r="B203" s="29" t="s">
        <v>72</v>
      </c>
      <c r="C203" s="29" t="s">
        <v>6</v>
      </c>
      <c r="D203" s="26">
        <v>4310000004</v>
      </c>
      <c r="E203" s="27">
        <v>540</v>
      </c>
      <c r="F203" s="45">
        <v>458.58352000000002</v>
      </c>
    </row>
    <row r="204" spans="1:6" ht="18.75" x14ac:dyDescent="0.25">
      <c r="A204" s="41" t="s">
        <v>131</v>
      </c>
      <c r="B204" s="6" t="s">
        <v>50</v>
      </c>
      <c r="C204" s="6" t="s">
        <v>7</v>
      </c>
      <c r="D204" s="46" t="s">
        <v>8</v>
      </c>
      <c r="E204" s="44" t="s">
        <v>9</v>
      </c>
      <c r="F204" s="137">
        <f t="shared" ref="F204:F209" si="21">F205</f>
        <v>25</v>
      </c>
    </row>
    <row r="205" spans="1:6" ht="15.75" x14ac:dyDescent="0.25">
      <c r="A205" s="81" t="s">
        <v>132</v>
      </c>
      <c r="B205" s="29" t="s">
        <v>50</v>
      </c>
      <c r="C205" s="29" t="s">
        <v>11</v>
      </c>
      <c r="D205" s="26" t="s">
        <v>8</v>
      </c>
      <c r="E205" s="27" t="s">
        <v>9</v>
      </c>
      <c r="F205" s="102">
        <f t="shared" si="21"/>
        <v>25</v>
      </c>
    </row>
    <row r="206" spans="1:6" ht="25.5" x14ac:dyDescent="0.25">
      <c r="A206" s="81" t="s">
        <v>152</v>
      </c>
      <c r="B206" s="29" t="s">
        <v>50</v>
      </c>
      <c r="C206" s="29" t="s">
        <v>11</v>
      </c>
      <c r="D206" s="26">
        <v>9510000000</v>
      </c>
      <c r="E206" s="27" t="s">
        <v>9</v>
      </c>
      <c r="F206" s="102">
        <f t="shared" si="21"/>
        <v>25</v>
      </c>
    </row>
    <row r="207" spans="1:6" ht="51" x14ac:dyDescent="0.25">
      <c r="A207" s="81" t="s">
        <v>153</v>
      </c>
      <c r="B207" s="29" t="s">
        <v>50</v>
      </c>
      <c r="C207" s="29" t="s">
        <v>11</v>
      </c>
      <c r="D207" s="26">
        <v>9510000047</v>
      </c>
      <c r="E207" s="27" t="s">
        <v>9</v>
      </c>
      <c r="F207" s="102">
        <f t="shared" si="21"/>
        <v>25</v>
      </c>
    </row>
    <row r="208" spans="1:6" ht="25.5" x14ac:dyDescent="0.25">
      <c r="A208" s="81" t="s">
        <v>59</v>
      </c>
      <c r="B208" s="29" t="s">
        <v>50</v>
      </c>
      <c r="C208" s="29" t="s">
        <v>11</v>
      </c>
      <c r="D208" s="27">
        <v>9510000047</v>
      </c>
      <c r="E208" s="27">
        <v>200</v>
      </c>
      <c r="F208" s="102">
        <f t="shared" si="21"/>
        <v>25</v>
      </c>
    </row>
    <row r="209" spans="1:6" ht="25.5" x14ac:dyDescent="0.25">
      <c r="A209" s="81" t="s">
        <v>106</v>
      </c>
      <c r="B209" s="29" t="s">
        <v>50</v>
      </c>
      <c r="C209" s="29" t="s">
        <v>11</v>
      </c>
      <c r="D209" s="27">
        <v>9510000047</v>
      </c>
      <c r="E209" s="27">
        <v>240</v>
      </c>
      <c r="F209" s="102">
        <f t="shared" si="21"/>
        <v>25</v>
      </c>
    </row>
    <row r="210" spans="1:6" ht="15.75" x14ac:dyDescent="0.25">
      <c r="A210" s="81" t="s">
        <v>30</v>
      </c>
      <c r="B210" s="29" t="s">
        <v>50</v>
      </c>
      <c r="C210" s="29" t="s">
        <v>11</v>
      </c>
      <c r="D210" s="26">
        <v>9510000047</v>
      </c>
      <c r="E210" s="27">
        <v>244</v>
      </c>
      <c r="F210" s="102">
        <v>25</v>
      </c>
    </row>
    <row r="211" spans="1:6" ht="18.75" x14ac:dyDescent="0.25">
      <c r="A211" s="41" t="s">
        <v>133</v>
      </c>
      <c r="B211" s="6" t="s">
        <v>7</v>
      </c>
      <c r="C211" s="6" t="s">
        <v>7</v>
      </c>
      <c r="D211" s="46" t="s">
        <v>8</v>
      </c>
      <c r="E211" s="44" t="s">
        <v>9</v>
      </c>
      <c r="F211" s="137">
        <f t="shared" ref="F211:F213" si="22">F212</f>
        <v>0</v>
      </c>
    </row>
    <row r="212" spans="1:6" ht="15.75" x14ac:dyDescent="0.25">
      <c r="A212" s="81" t="s">
        <v>133</v>
      </c>
      <c r="B212" s="29" t="s">
        <v>7</v>
      </c>
      <c r="C212" s="29" t="s">
        <v>7</v>
      </c>
      <c r="D212" s="26" t="s">
        <v>8</v>
      </c>
      <c r="E212" s="27" t="s">
        <v>9</v>
      </c>
      <c r="F212" s="102">
        <f t="shared" si="22"/>
        <v>0</v>
      </c>
    </row>
    <row r="213" spans="1:6" ht="13.5" customHeight="1" x14ac:dyDescent="0.25">
      <c r="A213" s="81" t="s">
        <v>134</v>
      </c>
      <c r="B213" s="29" t="s">
        <v>7</v>
      </c>
      <c r="C213" s="29" t="s">
        <v>7</v>
      </c>
      <c r="D213" s="26" t="s">
        <v>8</v>
      </c>
      <c r="E213" s="27" t="s">
        <v>9</v>
      </c>
      <c r="F213" s="102">
        <f t="shared" si="22"/>
        <v>0</v>
      </c>
    </row>
    <row r="214" spans="1:6" ht="13.5" customHeight="1" x14ac:dyDescent="0.25">
      <c r="A214" s="81" t="s">
        <v>134</v>
      </c>
      <c r="B214" s="29" t="s">
        <v>7</v>
      </c>
      <c r="C214" s="29" t="s">
        <v>7</v>
      </c>
      <c r="D214" s="26" t="s">
        <v>8</v>
      </c>
      <c r="E214" s="27" t="s">
        <v>9</v>
      </c>
      <c r="F214" s="102">
        <v>0</v>
      </c>
    </row>
    <row r="215" spans="1:6" ht="18.75" x14ac:dyDescent="0.25">
      <c r="A215" s="65" t="s">
        <v>135</v>
      </c>
      <c r="B215" s="14"/>
      <c r="C215" s="14"/>
      <c r="D215" s="66"/>
      <c r="E215" s="66"/>
      <c r="F215" s="150">
        <f>F13+F94+F104+F121+F154+F193+F199+F204+F211</f>
        <v>13143.104400000002</v>
      </c>
    </row>
  </sheetData>
  <mergeCells count="24">
    <mergeCell ref="D140:D141"/>
    <mergeCell ref="E140:E141"/>
    <mergeCell ref="F140:F141"/>
    <mergeCell ref="C10:C12"/>
    <mergeCell ref="A143:A144"/>
    <mergeCell ref="A140:A141"/>
    <mergeCell ref="B140:B141"/>
    <mergeCell ref="C140:C141"/>
    <mergeCell ref="C1:F4"/>
    <mergeCell ref="A148:A149"/>
    <mergeCell ref="B148:B149"/>
    <mergeCell ref="C148:C149"/>
    <mergeCell ref="D148:D149"/>
    <mergeCell ref="E148:E149"/>
    <mergeCell ref="F148:F149"/>
    <mergeCell ref="A145:A146"/>
    <mergeCell ref="D145:D146"/>
    <mergeCell ref="E145:E146"/>
    <mergeCell ref="F145:F146"/>
    <mergeCell ref="D143:D144"/>
    <mergeCell ref="E143:E144"/>
    <mergeCell ref="F143:F144"/>
    <mergeCell ref="A5:F8"/>
    <mergeCell ref="B10:B12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2021-04-15T13:24:29Z</cp:lastPrinted>
  <dcterms:created xsi:type="dcterms:W3CDTF">2015-06-05T18:19:34Z</dcterms:created>
  <dcterms:modified xsi:type="dcterms:W3CDTF">2023-05-02T06:55:51Z</dcterms:modified>
</cp:coreProperties>
</file>